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GROUP\AdministrativeOfficeOfCityCouncil\City Council FY2022\FY22 CDSF\"/>
    </mc:Choice>
  </mc:AlternateContent>
  <xr:revisionPtr revIDLastSave="0" documentId="13_ncr:1_{050D2737-76A2-44A5-A8C2-76F212A97EB5}" xr6:coauthVersionLast="47" xr6:coauthVersionMax="47" xr10:uidLastSave="{00000000-0000-0000-0000-000000000000}"/>
  <bookViews>
    <workbookView xWindow="28680" yWindow="-120" windowWidth="29040" windowHeight="17640" tabRatio="572" xr2:uid="{00000000-000D-0000-FFFF-FFFF00000000}"/>
  </bookViews>
  <sheets>
    <sheet name="CDSF Dashboard" sheetId="10" r:id="rId1"/>
    <sheet name="Totals by District" sheetId="15" r:id="rId2"/>
    <sheet name="Totals by Department" sheetId="16" r:id="rId3"/>
  </sheets>
  <definedNames>
    <definedName name="_xlnm.Print_Area" localSheetId="0">'CDSF Dashboard'!$A$1:$K$376</definedName>
    <definedName name="_xlnm.Print_Titles" localSheetId="0">'CDSF Dashboard'!$1:$1</definedName>
  </definedNames>
  <calcPr calcId="191029"/>
  <pivotCaches>
    <pivotCache cacheId="5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67" i="10" l="1"/>
  <c r="G367" i="10"/>
  <c r="G365" i="10"/>
  <c r="H365" i="10" l="1"/>
  <c r="H369" i="10" l="1"/>
  <c r="G369" i="10"/>
  <c r="H370" i="10" l="1"/>
  <c r="G370" i="10"/>
</calcChain>
</file>

<file path=xl/sharedStrings.xml><?xml version="1.0" encoding="utf-8"?>
<sst xmlns="http://schemas.openxmlformats.org/spreadsheetml/2006/main" count="1865" uniqueCount="769">
  <si>
    <t>Project Name</t>
  </si>
  <si>
    <t>Funds</t>
  </si>
  <si>
    <t>Department</t>
  </si>
  <si>
    <t>Max Spend</t>
  </si>
  <si>
    <t>Date Sent</t>
  </si>
  <si>
    <t>Operating</t>
  </si>
  <si>
    <t>Title</t>
  </si>
  <si>
    <t>District</t>
  </si>
  <si>
    <t>K</t>
  </si>
  <si>
    <t>C</t>
  </si>
  <si>
    <t>D</t>
  </si>
  <si>
    <t>Status</t>
  </si>
  <si>
    <t>Completed</t>
  </si>
  <si>
    <t>F</t>
  </si>
  <si>
    <t>I</t>
  </si>
  <si>
    <t>G</t>
  </si>
  <si>
    <t>H</t>
  </si>
  <si>
    <t>A</t>
  </si>
  <si>
    <t>B</t>
  </si>
  <si>
    <t>E</t>
  </si>
  <si>
    <t>J</t>
  </si>
  <si>
    <t>Cancelled</t>
  </si>
  <si>
    <t>YTD Expenses</t>
  </si>
  <si>
    <t>WBS</t>
  </si>
  <si>
    <t>Comments</t>
  </si>
  <si>
    <t>HPD</t>
  </si>
  <si>
    <t>HPARD</t>
  </si>
  <si>
    <t>PD</t>
  </si>
  <si>
    <t>CNL</t>
  </si>
  <si>
    <t>Capital</t>
  </si>
  <si>
    <t>Fund 4515</t>
  </si>
  <si>
    <t>In process</t>
  </si>
  <si>
    <t xml:space="preserve">Metro </t>
  </si>
  <si>
    <t>HFD</t>
  </si>
  <si>
    <t>DON</t>
  </si>
  <si>
    <t>MOCA</t>
  </si>
  <si>
    <t>HPL</t>
  </si>
  <si>
    <t>HHD</t>
  </si>
  <si>
    <t>DIFFERENCE</t>
  </si>
  <si>
    <t>HPW</t>
  </si>
  <si>
    <t>Row Labels</t>
  </si>
  <si>
    <t>Grand Total</t>
  </si>
  <si>
    <t>Sum of Max Spend</t>
  </si>
  <si>
    <t>Sum of YTD Expenses</t>
  </si>
  <si>
    <t>Portacans - Lakewood, Rosewood, and Scenic Woods Parks (B-2-19)</t>
  </si>
  <si>
    <t>SWMD</t>
  </si>
  <si>
    <t>Portacans - Scales and Schnur Parks (D-7-19)</t>
  </si>
  <si>
    <t>Robodials (D-13-19)</t>
  </si>
  <si>
    <t>Bay Area Houston Economic Partnership (B-1-19)</t>
  </si>
  <si>
    <t>Shadow Lake - bike trail ($75k)</t>
  </si>
  <si>
    <t>Mounted Patrol sponsorship</t>
  </si>
  <si>
    <t>Big Fix Houston 2020</t>
  </si>
  <si>
    <t>Scrap tire disposal - Greater Northside Management District</t>
  </si>
  <si>
    <t>Big Fix 2020</t>
  </si>
  <si>
    <t>MYR</t>
  </si>
  <si>
    <t>HOT Team</t>
  </si>
  <si>
    <t>HPD OT - Midwest</t>
  </si>
  <si>
    <t>Little Free Libraries</t>
  </si>
  <si>
    <t>TechConnect Interns</t>
  </si>
  <si>
    <t>HPD OT - South Gessner</t>
  </si>
  <si>
    <t>(blank)</t>
  </si>
  <si>
    <t>MOEd</t>
  </si>
  <si>
    <t>HPD -Westside DRT Overtime</t>
  </si>
  <si>
    <t>Tree planting on Howard St.</t>
  </si>
  <si>
    <t>NTMP Speed cushions ($500,000)</t>
  </si>
  <si>
    <t>Mini-murals</t>
  </si>
  <si>
    <t>Rain barrel giveaway</t>
  </si>
  <si>
    <t>HPD Central Overtime - Heights and Montrose</t>
  </si>
  <si>
    <t>SPARK Park - Reynolds Elementary</t>
  </si>
  <si>
    <t>Kingwood Community Center - audiovisual equipment upgrades</t>
  </si>
  <si>
    <t>2903 Prarie Hill - wheelchair ramp repair</t>
  </si>
  <si>
    <t>HPD -Midwest DRT Overtime</t>
  </si>
  <si>
    <t xml:space="preserve">CASE for Kids </t>
  </si>
  <si>
    <t>HOT Team - Illegal Dumping (F-29-20)</t>
  </si>
  <si>
    <t>ARA/BARC</t>
  </si>
  <si>
    <t xml:space="preserve">BARC Weekend Adoption Event </t>
  </si>
  <si>
    <t>SPARK Park - Mandarin Immersion Magnet School - 5445 W. Alabama</t>
  </si>
  <si>
    <t>SPARK Park - Daily Elementary - 12909 Briar Forest</t>
  </si>
  <si>
    <t>Mini-murals (4-Shotwell &amp; Lyons, Kress &amp; Lyons, Michaux &amp; 11th, Bauman &amp; Berry)</t>
  </si>
  <si>
    <t>ADA Porta Potty Maintenance - Henderson Park</t>
  </si>
  <si>
    <t>TechConnect  stem kits</t>
  </si>
  <si>
    <t>HOT Team (K-5-20)</t>
  </si>
  <si>
    <t>SPARK Park - Montgomery Elem.</t>
  </si>
  <si>
    <t>Fence at American Legion Park</t>
  </si>
  <si>
    <t>Pet Food Pantry</t>
  </si>
  <si>
    <t>Norhill Neighborhood Association - blue tiles</t>
  </si>
  <si>
    <t>Waldemar Park - dedication plaque</t>
  </si>
  <si>
    <t xml:space="preserve">Overtime - Midwest </t>
  </si>
  <si>
    <t>Overtime - Westside</t>
  </si>
  <si>
    <t>Hispanic Cultural Arts Center - grant/seed money</t>
  </si>
  <si>
    <t>Parker Rd. bike lane design ($161,200)</t>
  </si>
  <si>
    <t>Sidewalk improvement on Canal St. ($100,000)</t>
  </si>
  <si>
    <t>Rollover</t>
  </si>
  <si>
    <t>Polaris Ranger Crew 1000XP</t>
  </si>
  <si>
    <t>Godwin Park - beautification project</t>
  </si>
  <si>
    <t>Ditch maintenance</t>
  </si>
  <si>
    <t>Brazos Bridge tree planting and beautification</t>
  </si>
  <si>
    <t>Oak Forest Park - pool improvements</t>
  </si>
  <si>
    <t>Overtime - South Central</t>
  </si>
  <si>
    <t>Canva website</t>
  </si>
  <si>
    <t>Minor senior home repairs</t>
  </si>
  <si>
    <t>Improvements to District D portion of Columbia Tap bike trail</t>
  </si>
  <si>
    <t>District-wide animal sweeps</t>
  </si>
  <si>
    <t>Street lights - Memorial Club Townhomes</t>
  </si>
  <si>
    <t>Illegal dumping - Hobby Area Management District</t>
  </si>
  <si>
    <t>Overtime/Animal enforcement</t>
  </si>
  <si>
    <t>Westside OT - DRT</t>
  </si>
  <si>
    <t>BARC Targeted Enforcement Program in Fort Bend</t>
  </si>
  <si>
    <t>2 Speed trailers SW Station</t>
  </si>
  <si>
    <t>Townwood Park - 2 temp employees</t>
  </si>
  <si>
    <t>SPARK Park - Billy Reagan Educational Center</t>
  </si>
  <si>
    <t>A-1-22</t>
  </si>
  <si>
    <t>A-2-22</t>
  </si>
  <si>
    <t>A-3-22</t>
  </si>
  <si>
    <t>A-4-22</t>
  </si>
  <si>
    <t>A-5-22</t>
  </si>
  <si>
    <t>A-6-22</t>
  </si>
  <si>
    <t>A-7-22</t>
  </si>
  <si>
    <t>A-8-22</t>
  </si>
  <si>
    <t>A-9-22</t>
  </si>
  <si>
    <t>A-10-22</t>
  </si>
  <si>
    <t>A-11-22</t>
  </si>
  <si>
    <t>A-12-22</t>
  </si>
  <si>
    <t>A-13-22</t>
  </si>
  <si>
    <t xml:space="preserve">SPARK Park - Caraway Elementary </t>
  </si>
  <si>
    <t>BARC Adoption @ John Knox Presbyterian Church</t>
  </si>
  <si>
    <t>HPD Northwest Division, Crime Suppression Team</t>
  </si>
  <si>
    <t>Overtime for nuisance/quality of life issues</t>
  </si>
  <si>
    <t>Cullen Park - Mayde Creek cross country meet</t>
  </si>
  <si>
    <t>Clearing of ditches in District A</t>
  </si>
  <si>
    <t>Rescue Pet Movement Transport Efforts</t>
  </si>
  <si>
    <t>Overtime - Northwest Division (nights and weekends)</t>
  </si>
  <si>
    <t>Overtime - North Division (nights and weekends)</t>
  </si>
  <si>
    <t>A-14-22</t>
  </si>
  <si>
    <t>Busby Park - portacans</t>
  </si>
  <si>
    <t xml:space="preserve">Constant Contact </t>
  </si>
  <si>
    <t>CASE - Hollibrook, Spring Branch, and Woodview Elementary School</t>
  </si>
  <si>
    <t xml:space="preserve">Neighborhood Matching Grant - Monarch Oaks </t>
  </si>
  <si>
    <t>Community Works CDC</t>
  </si>
  <si>
    <t xml:space="preserve">2400 Eastex Freeway - community marker for Prince Square </t>
  </si>
  <si>
    <t xml:space="preserve">Highland Park Community Center </t>
  </si>
  <si>
    <t>HPD Mounted Patrol horse sponsorship</t>
  </si>
  <si>
    <t>B-1-22</t>
  </si>
  <si>
    <t>B-2-22</t>
  </si>
  <si>
    <t>B-3-22</t>
  </si>
  <si>
    <t>B-4-22</t>
  </si>
  <si>
    <t>B-5-22</t>
  </si>
  <si>
    <t>B-6-22</t>
  </si>
  <si>
    <t>B-7-22</t>
  </si>
  <si>
    <t>B-8-22</t>
  </si>
  <si>
    <t>B-9-22</t>
  </si>
  <si>
    <t>C-1-22</t>
  </si>
  <si>
    <t>C-2-22</t>
  </si>
  <si>
    <t>C-3-22</t>
  </si>
  <si>
    <t>C-4-22</t>
  </si>
  <si>
    <t>C-5-22</t>
  </si>
  <si>
    <t>C-6-22</t>
  </si>
  <si>
    <t>C-7-22</t>
  </si>
  <si>
    <t>C-8-22</t>
  </si>
  <si>
    <t>C-9-22</t>
  </si>
  <si>
    <t>C-10-22</t>
  </si>
  <si>
    <t>C-11-22</t>
  </si>
  <si>
    <t>C-12-22</t>
  </si>
  <si>
    <t>C-13-22</t>
  </si>
  <si>
    <t>C-14-22</t>
  </si>
  <si>
    <t>C-15-22</t>
  </si>
  <si>
    <t>C-16-22</t>
  </si>
  <si>
    <t>HPD Overtime - Wahsington Ave., Midtown, Upper Kirby</t>
  </si>
  <si>
    <t>s. Braeswood @ Hillcroft Beautification Project - 5800 S. Braeswood</t>
  </si>
  <si>
    <t>Houston Junior Forum building Murals</t>
  </si>
  <si>
    <t>Rain barrel distribution</t>
  </si>
  <si>
    <t>Panel replacements ($24,999.90)</t>
  </si>
  <si>
    <t>Sidewalk extension - Almeda Genoa @ Furman ($6,000)</t>
  </si>
  <si>
    <t>ADA Sidewalk - Almeda Genoa @ Furman ($6,000)</t>
  </si>
  <si>
    <t>Portacan @ Riverside Park for movie night</t>
  </si>
  <si>
    <t>DRT - Overtime</t>
  </si>
  <si>
    <t>D-1-22</t>
  </si>
  <si>
    <t>D-2-22</t>
  </si>
  <si>
    <t>D-3-22</t>
  </si>
  <si>
    <t>D-4-22</t>
  </si>
  <si>
    <t>D-5-22</t>
  </si>
  <si>
    <t>D-6-22</t>
  </si>
  <si>
    <t>D-7-22</t>
  </si>
  <si>
    <t>D-8-22</t>
  </si>
  <si>
    <t>D-9-22</t>
  </si>
  <si>
    <t>D-10-22</t>
  </si>
  <si>
    <t>D-11-22</t>
  </si>
  <si>
    <t>D-12-22</t>
  </si>
  <si>
    <t>E-1-22</t>
  </si>
  <si>
    <t>E-2-22</t>
  </si>
  <si>
    <t>E-3-22</t>
  </si>
  <si>
    <t>E-4-22</t>
  </si>
  <si>
    <t>E-5-22</t>
  </si>
  <si>
    <t>E-6-22</t>
  </si>
  <si>
    <t>E-7-22</t>
  </si>
  <si>
    <t>E-8-22</t>
  </si>
  <si>
    <t>E-9-22</t>
  </si>
  <si>
    <t>E-10-22</t>
  </si>
  <si>
    <t>E-11-22</t>
  </si>
  <si>
    <t>E-12-22</t>
  </si>
  <si>
    <t>E-13-22</t>
  </si>
  <si>
    <t>E-14-22</t>
  </si>
  <si>
    <t>E-15-22</t>
  </si>
  <si>
    <t>E-16-22</t>
  </si>
  <si>
    <t>E-17-22</t>
  </si>
  <si>
    <t>E-18-22</t>
  </si>
  <si>
    <t>E-19-22</t>
  </si>
  <si>
    <t>E-20-22</t>
  </si>
  <si>
    <t>E-21-22</t>
  </si>
  <si>
    <t>E-22-22</t>
  </si>
  <si>
    <t>E-23-22</t>
  </si>
  <si>
    <t>E-24-22</t>
  </si>
  <si>
    <t>E-25-22</t>
  </si>
  <si>
    <t>E-26-22</t>
  </si>
  <si>
    <t>E-27-22</t>
  </si>
  <si>
    <t>E-28-22</t>
  </si>
  <si>
    <t>E-29-22</t>
  </si>
  <si>
    <t>E-30-22</t>
  </si>
  <si>
    <t>E-31-22</t>
  </si>
  <si>
    <t>E-32-22</t>
  </si>
  <si>
    <t>E-33-22</t>
  </si>
  <si>
    <t>E-34-22</t>
  </si>
  <si>
    <t>E-35-22</t>
  </si>
  <si>
    <t xml:space="preserve">Drones for HPD Lake Patrol </t>
  </si>
  <si>
    <t>HPD Overtime - Clear Lake Recycling Center (R623) and the METRO - Kingwood Park and Ride (R877)</t>
  </si>
  <si>
    <t>Lake Patrol Division - deep v boat</t>
  </si>
  <si>
    <t>Stalker SAM trailer - Kingwood Division</t>
  </si>
  <si>
    <t>Stalker SAM trailer - Clear Lake Division</t>
  </si>
  <si>
    <t>Stalker SAM trailer - Eastside Division</t>
  </si>
  <si>
    <t>Increased Vehicular Patrol Initiative - Baybrook Mall</t>
  </si>
  <si>
    <t>Crime Suppression Initiative - Baybrook Mall</t>
  </si>
  <si>
    <t>Increased Vehicular Patrol Initiative - Clear Lake Division</t>
  </si>
  <si>
    <t>Crime Suppression Initiative - Clear Lake Division</t>
  </si>
  <si>
    <t>Lake Houston Public Meeting</t>
  </si>
  <si>
    <t xml:space="preserve">Overtime Initiative - Kingwood Division </t>
  </si>
  <si>
    <t>Lake Houston Safety Plan Swag</t>
  </si>
  <si>
    <t>Panel replacement - Willow Terrace Drive ($101,800)</t>
  </si>
  <si>
    <t xml:space="preserve">Online &amp; Newspaper Publication </t>
  </si>
  <si>
    <t>Hummingbird Sonar for 3 boats - Lake Patrol</t>
  </si>
  <si>
    <t>Jump starter boxes - Lake Patrol</t>
  </si>
  <si>
    <t>Trauma shears, Tourniquet case, chest seal - Kingwood Division</t>
  </si>
  <si>
    <t>Trauma shears, Tourniquet case, chest seal - Clear Lake Division</t>
  </si>
  <si>
    <t>CPR Lifesaving equipment - Kingwood Divison</t>
  </si>
  <si>
    <t>Chevy Z71 4x4 High Water Vehicle - Lake Patrol</t>
  </si>
  <si>
    <t>Kingwood thoroughfare dead and dangerous tree removal</t>
  </si>
  <si>
    <t>Panel replacement - Kingwood Dr. eastbound lanes from Lake Kingwood Trail to Oak Street ($99,600)</t>
  </si>
  <si>
    <t>Overlay - Uvalde, between Emporia S and Duluth ($177,000)</t>
  </si>
  <si>
    <t>Panel replacement - Kingwood Dr., westbound lanes from King's Forest to Woodland Hills ($76,300)</t>
  </si>
  <si>
    <t>Panel replacement - W Lake Houston Parkway between Magnolia Cove and Ben's Bransch ($38,200)</t>
  </si>
  <si>
    <t xml:space="preserve">Kingwood - staff the 10/3 BOPA recycling event </t>
  </si>
  <si>
    <t>Lake Houston - directional signage</t>
  </si>
  <si>
    <t>Fire Stations 101, 102 &amp; 103 - fence installation</t>
  </si>
  <si>
    <t>Career Fair - Alief ISD custodial services</t>
  </si>
  <si>
    <t>Mulch and trees for 5 esplanades between Bissonnet and Keagan's Glen</t>
  </si>
  <si>
    <t>Neighborhood Matching Grant - Fruit Trees for Alief Community Garden Project</t>
  </si>
  <si>
    <t>Spay and neuter - Alief ISD Center</t>
  </si>
  <si>
    <t>SPARK Parks - Kennedy, Chancellor, and Alexander Elementary Schools</t>
  </si>
  <si>
    <t>F-1-22</t>
  </si>
  <si>
    <t>F-2-22</t>
  </si>
  <si>
    <t>F-3-22</t>
  </si>
  <si>
    <t>F-4-22</t>
  </si>
  <si>
    <t>F-5-22</t>
  </si>
  <si>
    <t>F-6-22</t>
  </si>
  <si>
    <t>F-7-22</t>
  </si>
  <si>
    <t>F-8-22</t>
  </si>
  <si>
    <t>F-9-22</t>
  </si>
  <si>
    <t>F-10-22</t>
  </si>
  <si>
    <t>F-11-22</t>
  </si>
  <si>
    <t>Eldridge,  Memorial to I-10 - pavement markings and lane re-striping $22,269)</t>
  </si>
  <si>
    <t>Trotter YWCA - swim program</t>
  </si>
  <si>
    <t>Sidewalk - Brittmore and Memorial ($35,000)</t>
  </si>
  <si>
    <t>Panel replacement - 315-319 Hickory Post ($72,560.80)</t>
  </si>
  <si>
    <t>Panel replacement - 11666 Southlake Dr. ($9,200)</t>
  </si>
  <si>
    <t>Panel replacement - 1) 2304 Woodland Park - $13,200 2) 2236 Woodland Park - $42,000 3) 2500 Woodland Park - $99,000 ($154,400)</t>
  </si>
  <si>
    <t>Panel replacement - 1251 Wilcrest ($36,800)</t>
  </si>
  <si>
    <t>NTMP - Memorial Bend ($6,000)</t>
  </si>
  <si>
    <t>NTMP - April Village ($13,260)</t>
  </si>
  <si>
    <t>Vehicle for Fire Station 78 District Chief</t>
  </si>
  <si>
    <t>Central OT - Mid Lane, from Westheimer to Richmond</t>
  </si>
  <si>
    <t>Panel replacements - 311 Hickory Post ($36,600)</t>
  </si>
  <si>
    <t>Panel replacements - 14731 Kimberley Lane ($8,500)</t>
  </si>
  <si>
    <t>Westside - Holiday Overtime</t>
  </si>
  <si>
    <t xml:space="preserve">CASE </t>
  </si>
  <si>
    <t>SPARK Park - Herrera Elem.</t>
  </si>
  <si>
    <t>Mounted Horse Patrol sponsorship</t>
  </si>
  <si>
    <t>TechConnect - installation &amp; monthly cost of filtered internet connections</t>
  </si>
  <si>
    <t>Early childhood education point person</t>
  </si>
  <si>
    <t>HITS</t>
  </si>
  <si>
    <t>ALMAAHH - seed funding</t>
  </si>
  <si>
    <t>Sidewalk repair - 6619 Meadowlawn ($37,180)</t>
  </si>
  <si>
    <t>Sidewalk repair - Woodside, from Eddington to Polk ($35,000)</t>
  </si>
  <si>
    <t>Street light installation - 12110 Grove Ridge; 7900 Lennora; 8200 Glenloch</t>
  </si>
  <si>
    <t>Gulf Freeway light upgade</t>
  </si>
  <si>
    <t>SPARK Park - Park Place Elem &amp; YES Prep East End</t>
  </si>
  <si>
    <t>HFD Station 20 - mural of Staff Sgt. Macario Garcia</t>
  </si>
  <si>
    <t>Street lights (2) - 7900 Lenora &amp; 8200 Glenloch</t>
  </si>
  <si>
    <t xml:space="preserve">HOT Team </t>
  </si>
  <si>
    <t>NTMP - Blossom Heights ($14,900)</t>
  </si>
  <si>
    <t>New sidewalk - Westpark, between Royalton &amp; Rice ($92,750)</t>
  </si>
  <si>
    <t>New ramp - 9223 Benning ($12,000)</t>
  </si>
  <si>
    <t>Panel replacement - Plainfield &amp; Kristin ($37,500)</t>
  </si>
  <si>
    <t>Houston Forensic Center</t>
  </si>
  <si>
    <t xml:space="preserve">Polaris ATV - S. Gessner   </t>
  </si>
  <si>
    <t>Planting of 100 trees on esplanades on 10300 Bissonnet &amp; Bleltway 8</t>
  </si>
  <si>
    <t>Polaris vehicle - Westside Division</t>
  </si>
  <si>
    <t>Trash Supplement</t>
  </si>
  <si>
    <t>Trail resurfacing at Cambridge Village Park</t>
  </si>
  <si>
    <t>Maplewood West, Willow Meadows, Plant it Forward, Knollwood Village</t>
  </si>
  <si>
    <t>100 Crime Stoppers and No Illegal Dumping signs</t>
  </si>
  <si>
    <t>Sidewalk replacement - Thornwild Rd. ($16,250)</t>
  </si>
  <si>
    <t>District shredding event (parking lot at Hillcroft and S. Main</t>
  </si>
  <si>
    <t>G-1-22</t>
  </si>
  <si>
    <t>G-2-22</t>
  </si>
  <si>
    <t>G-3-22</t>
  </si>
  <si>
    <t>G-4-22</t>
  </si>
  <si>
    <t>G-5-22</t>
  </si>
  <si>
    <t>G-6-22</t>
  </si>
  <si>
    <t>G-7-22</t>
  </si>
  <si>
    <t>G-8-22</t>
  </si>
  <si>
    <t>G-9-22</t>
  </si>
  <si>
    <t>G-10-22</t>
  </si>
  <si>
    <t>G-11-22</t>
  </si>
  <si>
    <t>G-12-22</t>
  </si>
  <si>
    <t>G-13-22</t>
  </si>
  <si>
    <t>G-14-22</t>
  </si>
  <si>
    <t>G-15-22</t>
  </si>
  <si>
    <t>G-16-22</t>
  </si>
  <si>
    <t>G-17-22</t>
  </si>
  <si>
    <t>G-18-22</t>
  </si>
  <si>
    <t>G-19-22</t>
  </si>
  <si>
    <t>G-20-22</t>
  </si>
  <si>
    <t>G-21-22</t>
  </si>
  <si>
    <t>G-22-22</t>
  </si>
  <si>
    <t>H-1-22</t>
  </si>
  <si>
    <t>H-2-22</t>
  </si>
  <si>
    <t>H-3-22</t>
  </si>
  <si>
    <t>H-4-22</t>
  </si>
  <si>
    <t>H-5-22</t>
  </si>
  <si>
    <t>H-6-22</t>
  </si>
  <si>
    <t>H-7-22</t>
  </si>
  <si>
    <t>H-8-22</t>
  </si>
  <si>
    <t>H-9-22</t>
  </si>
  <si>
    <t>H-10-22</t>
  </si>
  <si>
    <t>H-11-22</t>
  </si>
  <si>
    <t>H-12-22</t>
  </si>
  <si>
    <t>H-13-22</t>
  </si>
  <si>
    <t>H-14-22</t>
  </si>
  <si>
    <t>H-15-22</t>
  </si>
  <si>
    <t>H-16-22</t>
  </si>
  <si>
    <t>H-17-22</t>
  </si>
  <si>
    <t>H-18-22</t>
  </si>
  <si>
    <t>H-19-22</t>
  </si>
  <si>
    <t>I-1-22</t>
  </si>
  <si>
    <t>I-2-22</t>
  </si>
  <si>
    <t>I-3-22</t>
  </si>
  <si>
    <t>I-4-22</t>
  </si>
  <si>
    <t>I-5-22</t>
  </si>
  <si>
    <t>I-6-22</t>
  </si>
  <si>
    <t>I-7-22</t>
  </si>
  <si>
    <t>I-8-22</t>
  </si>
  <si>
    <t>I-9-22</t>
  </si>
  <si>
    <t>I-10-22</t>
  </si>
  <si>
    <t>I-11-22</t>
  </si>
  <si>
    <t>I-12-22</t>
  </si>
  <si>
    <t>I-13-22</t>
  </si>
  <si>
    <t>J-1-22</t>
  </si>
  <si>
    <t>J-2-22</t>
  </si>
  <si>
    <t>J-3-22</t>
  </si>
  <si>
    <t>J-4-22</t>
  </si>
  <si>
    <t>J-5-22</t>
  </si>
  <si>
    <t>J-6-22</t>
  </si>
  <si>
    <t>J-7-22</t>
  </si>
  <si>
    <t>J-8-22</t>
  </si>
  <si>
    <t>J-9-22</t>
  </si>
  <si>
    <t>J-10-22</t>
  </si>
  <si>
    <t>J-11-22</t>
  </si>
  <si>
    <t>J-12-22</t>
  </si>
  <si>
    <t>J-13-22</t>
  </si>
  <si>
    <t>K-1-22</t>
  </si>
  <si>
    <t>K-2-22</t>
  </si>
  <si>
    <t>K-3-22</t>
  </si>
  <si>
    <t>K-4-22</t>
  </si>
  <si>
    <t>K-5-22</t>
  </si>
  <si>
    <t>K-6-22</t>
  </si>
  <si>
    <t>K-7-22</t>
  </si>
  <si>
    <t>K-8-22</t>
  </si>
  <si>
    <t>K-9-22</t>
  </si>
  <si>
    <t>K-10-22</t>
  </si>
  <si>
    <t>K-11-22</t>
  </si>
  <si>
    <t>A-15-22</t>
  </si>
  <si>
    <t>A-16-22</t>
  </si>
  <si>
    <t>Water bottle refilling station</t>
  </si>
  <si>
    <t>Purchase of flock cameras (license plate readers, security cameras) to assist HPD</t>
  </si>
  <si>
    <t xml:space="preserve">Rosefield at Kemp Forest - median modifications </t>
  </si>
  <si>
    <t>FY2022 BUDGET</t>
  </si>
  <si>
    <t>FY2021 ROLLOVER</t>
  </si>
  <si>
    <t>TOTAL FY2022 BUDGET</t>
  </si>
  <si>
    <t>B-10-22</t>
  </si>
  <si>
    <t>B-11-22</t>
  </si>
  <si>
    <t>A-17-22</t>
  </si>
  <si>
    <t>A-18-22</t>
  </si>
  <si>
    <t>B-12-22</t>
  </si>
  <si>
    <t>B-13-22</t>
  </si>
  <si>
    <t>B-14-22</t>
  </si>
  <si>
    <t>B-15-22</t>
  </si>
  <si>
    <t>B-16-22</t>
  </si>
  <si>
    <t>B-17-22</t>
  </si>
  <si>
    <t>B-18-22</t>
  </si>
  <si>
    <t>C-17-22</t>
  </si>
  <si>
    <t>C-18-22</t>
  </si>
  <si>
    <t>C-19-22</t>
  </si>
  <si>
    <t>C-20-22</t>
  </si>
  <si>
    <t>C-21-22</t>
  </si>
  <si>
    <t>C-22-22</t>
  </si>
  <si>
    <t>C-23-22</t>
  </si>
  <si>
    <t>C-24-22</t>
  </si>
  <si>
    <t>C-25-22</t>
  </si>
  <si>
    <t>C-26-22</t>
  </si>
  <si>
    <t>C-27-22</t>
  </si>
  <si>
    <t>C-28-22</t>
  </si>
  <si>
    <t>C-29-22</t>
  </si>
  <si>
    <t>C-30-22</t>
  </si>
  <si>
    <t>C-31-22</t>
  </si>
  <si>
    <t>D-13-22</t>
  </si>
  <si>
    <t>D-14-22</t>
  </si>
  <si>
    <t>D-15-22</t>
  </si>
  <si>
    <t>D-16-22</t>
  </si>
  <si>
    <t>D-17-22</t>
  </si>
  <si>
    <t>D-18-22</t>
  </si>
  <si>
    <t>D-19-22</t>
  </si>
  <si>
    <t>D-20-22</t>
  </si>
  <si>
    <t>D-21-22</t>
  </si>
  <si>
    <t>D-22-22</t>
  </si>
  <si>
    <t>D-23-22</t>
  </si>
  <si>
    <t>D-24-22</t>
  </si>
  <si>
    <t>D-25-22</t>
  </si>
  <si>
    <t>D-26-22</t>
  </si>
  <si>
    <t>D-27-22</t>
  </si>
  <si>
    <t>E-36-22</t>
  </si>
  <si>
    <t>E-37-22</t>
  </si>
  <si>
    <t>E-38-22</t>
  </si>
  <si>
    <t>E-39-22</t>
  </si>
  <si>
    <t>E-40-22</t>
  </si>
  <si>
    <t>E-41-22</t>
  </si>
  <si>
    <t>E-42-22</t>
  </si>
  <si>
    <t>F-12-22</t>
  </si>
  <si>
    <t>F-13-22</t>
  </si>
  <si>
    <t>F-14-22</t>
  </si>
  <si>
    <t>F-15-22</t>
  </si>
  <si>
    <t>F-16-22</t>
  </si>
  <si>
    <t>F-17-22</t>
  </si>
  <si>
    <t>F-18-22</t>
  </si>
  <si>
    <t>F-19-22</t>
  </si>
  <si>
    <t>F-20-22</t>
  </si>
  <si>
    <t>F-21-22</t>
  </si>
  <si>
    <t>F-22-22</t>
  </si>
  <si>
    <t>F-23-22</t>
  </si>
  <si>
    <t>F-24-22</t>
  </si>
  <si>
    <t>F-25-22</t>
  </si>
  <si>
    <t>F-26-22</t>
  </si>
  <si>
    <t>G-23-22</t>
  </si>
  <si>
    <t>G-24-22</t>
  </si>
  <si>
    <t>G-25-22</t>
  </si>
  <si>
    <t>G-26-22</t>
  </si>
  <si>
    <t>G-27-22</t>
  </si>
  <si>
    <t>G-28-22</t>
  </si>
  <si>
    <t>G-29-22</t>
  </si>
  <si>
    <t>G-30-22</t>
  </si>
  <si>
    <t>G-31-22</t>
  </si>
  <si>
    <t>G-32-22</t>
  </si>
  <si>
    <t>G-33-22</t>
  </si>
  <si>
    <t>G-34-22</t>
  </si>
  <si>
    <t>G-35-22</t>
  </si>
  <si>
    <t>G-36-22</t>
  </si>
  <si>
    <t>G-37-22</t>
  </si>
  <si>
    <t>G-38-22</t>
  </si>
  <si>
    <t>G-39-22</t>
  </si>
  <si>
    <t>G-40-22</t>
  </si>
  <si>
    <t>G-41-22</t>
  </si>
  <si>
    <t>G-42-22</t>
  </si>
  <si>
    <t>G-43-22</t>
  </si>
  <si>
    <t>G-44-22</t>
  </si>
  <si>
    <t>G-45-22</t>
  </si>
  <si>
    <t>H-20-22</t>
  </si>
  <si>
    <t>H-21-22</t>
  </si>
  <si>
    <t>I-21-22</t>
  </si>
  <si>
    <t>H-22-22</t>
  </si>
  <si>
    <t>H-23-22</t>
  </si>
  <si>
    <t>H-24-22</t>
  </si>
  <si>
    <t>H-25-22</t>
  </si>
  <si>
    <t>H-26-22</t>
  </si>
  <si>
    <t>H-27-22</t>
  </si>
  <si>
    <t>H-28-22</t>
  </si>
  <si>
    <t>H-29-22</t>
  </si>
  <si>
    <t>H-30-22</t>
  </si>
  <si>
    <t>H-31-22</t>
  </si>
  <si>
    <t>H-32-22</t>
  </si>
  <si>
    <t>H-33-22</t>
  </si>
  <si>
    <t>H-34-22</t>
  </si>
  <si>
    <t>H-35-22</t>
  </si>
  <si>
    <t>I-14-22</t>
  </si>
  <si>
    <t>I-15-22</t>
  </si>
  <si>
    <t>I-16-22</t>
  </si>
  <si>
    <t>I-17-22</t>
  </si>
  <si>
    <t>I-18-22</t>
  </si>
  <si>
    <t>I-19-22</t>
  </si>
  <si>
    <t>I-20-22</t>
  </si>
  <si>
    <t>J-14-22</t>
  </si>
  <si>
    <t>J-15-22</t>
  </si>
  <si>
    <t>J-16-22</t>
  </si>
  <si>
    <t>J-17-22</t>
  </si>
  <si>
    <t>J-18-22</t>
  </si>
  <si>
    <t>J-19-22</t>
  </si>
  <si>
    <t>J-20-22</t>
  </si>
  <si>
    <t>J-21-22</t>
  </si>
  <si>
    <t>J-22-22</t>
  </si>
  <si>
    <t>J-23-22</t>
  </si>
  <si>
    <t>J-24-22</t>
  </si>
  <si>
    <t>J-25-22</t>
  </si>
  <si>
    <t>J-26-22</t>
  </si>
  <si>
    <t>J-27-22</t>
  </si>
  <si>
    <t>J-28-22</t>
  </si>
  <si>
    <t>J-29-22</t>
  </si>
  <si>
    <t>J-30-22</t>
  </si>
  <si>
    <t>J-31-22</t>
  </si>
  <si>
    <t>J-32-22</t>
  </si>
  <si>
    <t>J-33-22</t>
  </si>
  <si>
    <t>K-12-22</t>
  </si>
  <si>
    <t>K-13-22</t>
  </si>
  <si>
    <t>K-14-22</t>
  </si>
  <si>
    <t>K-15-22</t>
  </si>
  <si>
    <t>K-16-22</t>
  </si>
  <si>
    <t>K-17-22</t>
  </si>
  <si>
    <t>K-18-22</t>
  </si>
  <si>
    <t>K-19-22</t>
  </si>
  <si>
    <t>K-20-22</t>
  </si>
  <si>
    <t>K-21-22</t>
  </si>
  <si>
    <t>K-22-22</t>
  </si>
  <si>
    <t xml:space="preserve">Panel replacement - 11431 Chimney Rock, 12006 Chimney Rock, 12110 Chimney Rock ($66,300) </t>
  </si>
  <si>
    <t>Panel replacement - 13402 W. Fuqua, 3773 W. Fuqua, 3831 W. Fuqua ($101,600)</t>
  </si>
  <si>
    <t>Panel replacement - W. Bellfort Ave at S. Gessner, near METRO bus stop ($43,300)</t>
  </si>
  <si>
    <t>Speed cushions - 7201-22 BraeburnGlen(2) ($10,000)</t>
  </si>
  <si>
    <t>Panel replacement - 12200 Fondren Meadow ($30,250)</t>
  </si>
  <si>
    <t>Raised pavement markers - 5500-5800 W. Belfort Ave. ($17,600)</t>
  </si>
  <si>
    <t>District K bus tour</t>
  </si>
  <si>
    <t>Replace concrete sidewalks - 5406; 5410; 5414; 5418 Spellman Court ($22,500)</t>
  </si>
  <si>
    <t>Panel replacements - W. Ridgecreek, between S. Post Oak and W. Fuqua; intersections at Corsair Rd. ($99,100)</t>
  </si>
  <si>
    <t>CASE for Kids - Madison High School</t>
  </si>
  <si>
    <t>Panel replacement - 13225 Fondren Rd., nearest cross street Highway 90 ($103,000)</t>
  </si>
  <si>
    <t>Speed cushions - Braeburn Glen ($10,000)</t>
  </si>
  <si>
    <t>Polaris 450 ATVs (3)</t>
  </si>
  <si>
    <t>ILA - Gulfton Area Municipal Management District</t>
  </si>
  <si>
    <t>Fire Station 68 - additional funds to replace manual gate</t>
  </si>
  <si>
    <t>Panel replacement - 9320 Harwin ($14,400)</t>
  </si>
  <si>
    <t>Panel replacement - 9376 Harwin ($7,400)</t>
  </si>
  <si>
    <t>Panel replacement - 9951 Harwin ($36,800)</t>
  </si>
  <si>
    <t>Panel replacement - SE corner of Harwin and S. Gessner ($33,400)</t>
  </si>
  <si>
    <t>Study Request: Two Barrier Considerations - Wanda &amp; Braes Bayou and Wanda &amp; Lugary ($15,000)</t>
  </si>
  <si>
    <t>ADA ramps - 5596 Glenmont ($13,500)</t>
  </si>
  <si>
    <t>40 Flock LPR cameras - lease and installation</t>
  </si>
  <si>
    <t>Spay/neuter, rabies vaccination, microchip and pet registration event @ Sharpstown Baptist Church</t>
  </si>
  <si>
    <t>NTMP - Project ID 7146-21 ($14,900)</t>
  </si>
  <si>
    <t xml:space="preserve">Club Creek Retention Pond </t>
  </si>
  <si>
    <t>Bering ditch from Windswept Ln. to Westpark Dr. and intersection of Fountain View Dr. and Fairdale Ln. ($130,000)</t>
  </si>
  <si>
    <t>Neff Elementary Team First Book</t>
  </si>
  <si>
    <t>HPD - Midwest Station - 10 sound meters and 4 calibrators from SPER Scientific</t>
  </si>
  <si>
    <t>Sidewalk - South Gessner, from Jason to Nairn ($65,700)</t>
  </si>
  <si>
    <t>Planting of 100 trees- esplanades on Bissonnet (10300 Bissonnet &amp; Beltway 8)</t>
  </si>
  <si>
    <t>Roadway and drainage improvements on Mosley Road ($45,000)</t>
  </si>
  <si>
    <t>Remove/replace sidewalk - 5100 Claremont ($190,000)</t>
  </si>
  <si>
    <t>The Center for Pursuit's Transition and Employability Center Lab</t>
  </si>
  <si>
    <t>CASE - The Woods Project</t>
  </si>
  <si>
    <t>Refinish traffic signal posts and arms - Lawndale at Wayside</t>
  </si>
  <si>
    <t>Precint2gether</t>
  </si>
  <si>
    <t>Remove/replace sidewalk - 4810 Walker St. ($21,500)</t>
  </si>
  <si>
    <t>Refunding of HOT Team</t>
  </si>
  <si>
    <t>Mobility Project - Old 6th Ward ($20,000)</t>
  </si>
  <si>
    <t>NTMP - Oakridge ($44,500)</t>
  </si>
  <si>
    <t>NTMP - Colonial Gardens ($51,300)</t>
  </si>
  <si>
    <t>NTMP - Delmar Heights ($95,900)</t>
  </si>
  <si>
    <t>NTMP - Neyland Place ($63,900)</t>
  </si>
  <si>
    <t>Clark, Eastwood, Fonde, Independence Heights, and Melrose Community Centers upgrades</t>
  </si>
  <si>
    <t>Tennis court maintenance at District H parks</t>
  </si>
  <si>
    <t>Moody Park - carpet and cardboard padding</t>
  </si>
  <si>
    <t>NTMP Speed cushions - 7119-21 Memorial Heights ($29,000)</t>
  </si>
  <si>
    <t>NTMP Speed cushions - 6674-16 Graceland Terrace ($114,100)</t>
  </si>
  <si>
    <t>NTMP Speed cushions - 6734-17 Denver Harbor ($72,100)</t>
  </si>
  <si>
    <t>NTMP Speed cushions - 7002-20 Turner ($86,700)</t>
  </si>
  <si>
    <t>NTMP Speed cushions - 6711-17 Avenue Place ($57,800)</t>
  </si>
  <si>
    <t>NTMP Speed cushions - 7109-21 Trinity Garden ($56,400)</t>
  </si>
  <si>
    <t>Sidewalk improvement - south side of Memorial Dr. west of Brittmore to Wilchester Blvd. ($21,800)</t>
  </si>
  <si>
    <t>Panel replacement - 800 block of Augusta ($13,000)</t>
  </si>
  <si>
    <t>Pavement markings - Memorial, from Eldridge to HWY 6 ($16,500)</t>
  </si>
  <si>
    <t xml:space="preserve">Purchase of 50 LPR cameras </t>
  </si>
  <si>
    <t>Westside overtime - Wilcrest and Briar Forest areas</t>
  </si>
  <si>
    <t>Purchase of UTV</t>
  </si>
  <si>
    <t>Installation fee of 50 LPR cameras</t>
  </si>
  <si>
    <t>Panel replacement on alley entrance at 7537 Olympia ($17,510.20)</t>
  </si>
  <si>
    <t>Panel replacements - 737 Eldridge Parkway</t>
  </si>
  <si>
    <t>Re-paint crosswalks - Kirby and San Felipe, Kirby and Avalon, San Felipe and Willowick, Wilcrest and Indian Trail</t>
  </si>
  <si>
    <t>Panel replacement - Amberley Court and Olympia Dr.</t>
  </si>
  <si>
    <t>2000 Bancroft - curb and gutter/panel/sodding installation</t>
  </si>
  <si>
    <t>Buffalo Bayou re-zone signage</t>
  </si>
  <si>
    <t xml:space="preserve">Kimberly @ Country Place and Fern @ Country Place - pavement marking, cross walk </t>
  </si>
  <si>
    <t>4801 Wilcrest - panel replacement ($21,000)</t>
  </si>
  <si>
    <t>850 Country Place Dr. - curbs ($5,000)</t>
  </si>
  <si>
    <t>Panel replacements ($24,000)</t>
  </si>
  <si>
    <t>Sidewalk repair - 2122 Woodland Park Dr. ($3,000)</t>
  </si>
  <si>
    <t>Westside - Overtime</t>
  </si>
  <si>
    <t>Midwest - Overtime</t>
  </si>
  <si>
    <t>Central - Overtime</t>
  </si>
  <si>
    <t xml:space="preserve">Flashing light "Winding Road", reflective paint marking at curve, reflective raised pavement markings </t>
  </si>
  <si>
    <t>Sidewalk replacement - 2122 Woodland Park ($3,000)</t>
  </si>
  <si>
    <t>Dark Spaces Initiative</t>
  </si>
  <si>
    <t>40 Flock LPR cameras</t>
  </si>
  <si>
    <t xml:space="preserve">Career Fair - Allief Center for Talent and Development </t>
  </si>
  <si>
    <t>Houston Toolbank</t>
  </si>
  <si>
    <t xml:space="preserve">Equipment for various HFD stations </t>
  </si>
  <si>
    <t>5 speed cushions - Highstar, between Cook and S. Dairy Ashford ($32,700)</t>
  </si>
  <si>
    <t>Remove/replace ramps - Alief ISD Center for Talent Development, Chancellor Elem, Heflin Elem, Mata Intermediate ($59,470)</t>
  </si>
  <si>
    <t>17 speed cushions - S. Pinesap, High Star, S. Briard Bayou Dr., Clarewood ($77,600)</t>
  </si>
  <si>
    <t>Sidewalk/ramp replacement - Ashling Dr. ($40,000)</t>
  </si>
  <si>
    <t>Hackberry Park - informational event</t>
  </si>
  <si>
    <t>Matching funds to Houston Latino Film Festival</t>
  </si>
  <si>
    <t>Meadowglen Ln. @ Stoney Brook Dr. and Pagewood Ln. @ Freshmeadows Dr. - speed control ($12,100)</t>
  </si>
  <si>
    <t>Speed humps (5) - intersections between Beechnut, Cook, S. Dairy Ashford and Newbrook ($59,300)</t>
  </si>
  <si>
    <t xml:space="preserve">HPD - Lake Patrol - replacement of awning </t>
  </si>
  <si>
    <t>Kingwood Fire Stations 101, 102, and 103 - screened dumpsters</t>
  </si>
  <si>
    <t>METRO Kingwood Park and Ride - BOPA security</t>
  </si>
  <si>
    <t xml:space="preserve">Clear Lake Ellington Field Recycling Center - BOPA event security </t>
  </si>
  <si>
    <t>Kingwood Community Center - redistricting town hall meeting security</t>
  </si>
  <si>
    <t>Space Center Houston - redistricting town hall meeting security</t>
  </si>
  <si>
    <t>METRO Kingwood Park and Ride - security for April 26th event</t>
  </si>
  <si>
    <t>Lockhart Elementary School - purchase of 70 laptops</t>
  </si>
  <si>
    <t>Sidewalk replacement - 3412 Arbor St., 77004 ($3,000)</t>
  </si>
  <si>
    <t>Speed cushions - Greater South Union ($90,000)</t>
  </si>
  <si>
    <t xml:space="preserve">Vaccination, microchipping, and spay/neuter services </t>
  </si>
  <si>
    <t>Mayor's Office - Complete Communities food for attendees of Green Opportunities Career Expo</t>
  </si>
  <si>
    <t>Security for Dental Clinic @ Emancipation Park</t>
  </si>
  <si>
    <t>Dump Truck for Keep Houston Beautiful Event</t>
  </si>
  <si>
    <t xml:space="preserve">HOT Team - </t>
  </si>
  <si>
    <t>Southeast Division - 10 Digital Noise Meters</t>
  </si>
  <si>
    <t>Sidewalk - 3200 Parkwood ($43,700)</t>
  </si>
  <si>
    <t>Sidewalk - 3000 Wentworth ($19,500)</t>
  </si>
  <si>
    <t>Sidewalk - 2400 Arbor ($19,500)</t>
  </si>
  <si>
    <t>Sidewalks - 3300 Ozark ($270,000)</t>
  </si>
  <si>
    <t>Portacans - Yellowstone Park event</t>
  </si>
  <si>
    <t>Sidewalk Project - Bissonnet/Montrose ($37,000)</t>
  </si>
  <si>
    <t>CASE - Evelyn Rubenstein JCC of Houston, HITS Theater, The Woods Project, Inc. &amp; Young Audiences of Houston</t>
  </si>
  <si>
    <t>Rain barrel - Rice University</t>
  </si>
  <si>
    <t>SPARK Parks - Re-SPARK of Memorial Elem School Sinclair</t>
  </si>
  <si>
    <t>Sponsored rescue event</t>
  </si>
  <si>
    <t>B-Cycle Station - Meyerland Jewish Community Center</t>
  </si>
  <si>
    <t>SPARK Park - Re-SPARK Sinclair Elementary &amp; Memorial Elementary</t>
  </si>
  <si>
    <t>Central Division - purchase of AFIS machines, sound meters, etc.</t>
  </si>
  <si>
    <t xml:space="preserve">Interfaith Ministries of Greater Houston - AniMeals </t>
  </si>
  <si>
    <t>Central Division - AFIS and sound meters</t>
  </si>
  <si>
    <t>Air Monitors</t>
  </si>
  <si>
    <t>Halbert Park, Karl Young Park, West Gray Park, Cherryhurst Park, and Cleveland Park - colorization of tennis courts</t>
  </si>
  <si>
    <t>Plumbing project for Fire Stations 3 and 6</t>
  </si>
  <si>
    <t>Gun safety and gun lock program</t>
  </si>
  <si>
    <t>SPARK Park - Kashmere Gardens Elementary</t>
  </si>
  <si>
    <t>Speed cushions ($500,000)</t>
  </si>
  <si>
    <t>Fifth Ward Pocket Prairie - tools, equipment and supplies</t>
  </si>
  <si>
    <t>Glenwood Forest Community Civic Club - entrance sign</t>
  </si>
  <si>
    <t>CASE - Brazilian Cultural Institute</t>
  </si>
  <si>
    <t>CASE - YET Center @ Finnegan Park</t>
  </si>
  <si>
    <t xml:space="preserve">CASE - RaRa Foundation's Tutoring and Afterschool Program </t>
  </si>
  <si>
    <t>CASE - SAFE Diversity Communities</t>
  </si>
  <si>
    <t>Willow Run/North Plaza Community - direct contact with constituents</t>
  </si>
  <si>
    <t>On-call collection services for missed trash pickups</t>
  </si>
  <si>
    <t>Safety improvements at intersection of Westheimer/Elgin &amp; Bagby ($11,410)</t>
  </si>
  <si>
    <t>HFD/PD</t>
  </si>
  <si>
    <t>Re-SPARK Sinclair Elementary</t>
  </si>
  <si>
    <t>Mounted Patrol Sponsorship</t>
  </si>
  <si>
    <t>A-19-22</t>
  </si>
  <si>
    <t>A-20-22</t>
  </si>
  <si>
    <t>A-21-22</t>
  </si>
  <si>
    <t>Shot Spotter</t>
  </si>
  <si>
    <t>C-32-22</t>
  </si>
  <si>
    <t>C-33-22</t>
  </si>
  <si>
    <t>C-34-22</t>
  </si>
  <si>
    <t>C-35-22</t>
  </si>
  <si>
    <t>C-36-22</t>
  </si>
  <si>
    <t>C-37-22</t>
  </si>
  <si>
    <t>C-38-22</t>
  </si>
  <si>
    <t>C-39-22</t>
  </si>
  <si>
    <t>C-40-22</t>
  </si>
  <si>
    <t>C-41-22</t>
  </si>
  <si>
    <t>C-42-22</t>
  </si>
  <si>
    <t>C-43-22</t>
  </si>
  <si>
    <t>C-44-22</t>
  </si>
  <si>
    <t>C-45-22</t>
  </si>
  <si>
    <t>New sidewalk and sidewalk repairs at locations throughout District C, as approved by Houston Public Works ($100K)</t>
  </si>
  <si>
    <t>Panel Replacements for North Braeswood East from 610. Panels include N1, N2, N5, N6 and N11 ($60,060.00)</t>
  </si>
  <si>
    <t>FY22 - District C Speed Cushions ($25k)</t>
  </si>
  <si>
    <t>District C FY22 Overlay Projects ($100k)</t>
  </si>
  <si>
    <t>District C FY22 Panel Replacements ($81,590.10)</t>
  </si>
  <si>
    <t>Safety/High Water Rescue vehicle and ventilation system</t>
  </si>
  <si>
    <t>Senior Meals on Wheels</t>
  </si>
  <si>
    <t>District C TIRZ Projects ($100k)</t>
  </si>
  <si>
    <t>Fourth Ward Food Desert Response</t>
  </si>
  <si>
    <t>Public Charging Stations - Memorial Park and Collier Park</t>
  </si>
  <si>
    <t>Brays Bayou B-Cycle Station - Along Brays Bayou within the 1 - 2 mile radius of JCC</t>
  </si>
  <si>
    <t>Neighborhood safety initiatives and improvements - bike lanes, paint, protection, crosswalk, security cameras, etc</t>
  </si>
  <si>
    <t>Families with PRIDE Security</t>
  </si>
  <si>
    <t>Trees, Greening and Beautification in District C</t>
  </si>
  <si>
    <t>Candlelight, Cherryhurst, Godwin &amp; Love Community Center</t>
  </si>
  <si>
    <t>MOED</t>
  </si>
  <si>
    <t>GSD/ARA</t>
  </si>
  <si>
    <t>D-28-22</t>
  </si>
  <si>
    <t>D-29-22</t>
  </si>
  <si>
    <t>D-30-22</t>
  </si>
  <si>
    <t>D-31-22</t>
  </si>
  <si>
    <t>D-32-22</t>
  </si>
  <si>
    <t>D-33-22</t>
  </si>
  <si>
    <t>Portacans - Emancipation Park</t>
  </si>
  <si>
    <t xml:space="preserve">District D Expungement Fair </t>
  </si>
  <si>
    <t xml:space="preserve">Audio/Video System for a community town hall meeting on Tuesday, May 31st. </t>
  </si>
  <si>
    <t>Venue for Historic Designation Community informational meeting</t>
  </si>
  <si>
    <t>ParkHouston/ARA - overtime and signage</t>
  </si>
  <si>
    <t>2 ATV All Terrain Vehicles</t>
  </si>
  <si>
    <t>E-43-22</t>
  </si>
  <si>
    <t>Removal of dead and dangerous trees from the medians and esplanades.</t>
  </si>
  <si>
    <t>Highmeadow Drive Curb Gutter Repair ($3,000)</t>
  </si>
  <si>
    <t>F-27-22</t>
  </si>
  <si>
    <t>F-28-22</t>
  </si>
  <si>
    <t>F-29-22</t>
  </si>
  <si>
    <t>Remove and replace sidewalks on whole block and 8 ADA ramps ($100k)</t>
  </si>
  <si>
    <t>Remove/replace sidewalk ($9,650)</t>
  </si>
  <si>
    <t>Sidewalks, pavement markings, and panel replacements ($179,068.40)</t>
  </si>
  <si>
    <t>Spay and Neuter Project for constituents.</t>
  </si>
  <si>
    <t>G-46-22</t>
  </si>
  <si>
    <t>G-47-22</t>
  </si>
  <si>
    <t>G-48-22</t>
  </si>
  <si>
    <t>G-49-22</t>
  </si>
  <si>
    <t>G-50-22</t>
  </si>
  <si>
    <t>G-51-22</t>
  </si>
  <si>
    <t>G-53-22</t>
  </si>
  <si>
    <t>G-52-22</t>
  </si>
  <si>
    <t>Country place south of fern, but north of the shopping center on the east side of the street.  Sidewalk Repair</t>
  </si>
  <si>
    <t>Purchase of plotter printer for Midwest HPD HP T-650 plotter, along with inks, installation, and warranty services</t>
  </si>
  <si>
    <t xml:space="preserve">Ballistic shields (one for westside, three for midwest, and three for central) </t>
  </si>
  <si>
    <t>Coleman Trailhead Cots - 80 to Midwest HPD and 60 to Westside HPD</t>
  </si>
  <si>
    <t xml:space="preserve">AFIS Machines – Unit cost $900  </t>
  </si>
  <si>
    <t xml:space="preserve">Two Cordless drill @ $279 a piece from Home Depot DEWALT 20-Volt MAX XR Cordless Brushless Drill/Impact Combo Kit with Two 20-Volt 2.0Ah Batteries and Charger (2-Tool) DCK283D2 (homedepot.com) total of $558 </t>
  </si>
  <si>
    <t>One Honda 21 in. 3 in 1 Variable Speed Gas Lawn Mower @ $549 Search Results for honda hrx 201-cc 21 inchinc self propelled gas lawn mower at The Home Depot</t>
  </si>
  <si>
    <t xml:space="preserve">Dewalt cordless 20 V Max Lithium Trimmer @ $219 a piece, DEWALT 20V MAX Lithium-Ion Brushless Cordless String Trimmer with (1) 5.0Ah Battery and Charger Included DCST922P1 </t>
  </si>
  <si>
    <t>H-32-21</t>
  </si>
  <si>
    <t>6548-15 14 speed cushions - Indpendence Heights - $5k.  New amount is $15k</t>
  </si>
  <si>
    <t>NTMP Speed cushions - 6715-17 Denver Harbor ($66,300)</t>
  </si>
  <si>
    <t>I-22-22</t>
  </si>
  <si>
    <t>I-23-22</t>
  </si>
  <si>
    <t>I-24-22</t>
  </si>
  <si>
    <t>Lawndale Dog Park</t>
  </si>
  <si>
    <t xml:space="preserve">License Plate Recognition Cameras </t>
  </si>
  <si>
    <t>Neighborhood Traffic Management Program ($133,420)</t>
  </si>
  <si>
    <t>J-34-22</t>
  </si>
  <si>
    <t>District J - purchase of equipment and gear forSouth Gessner Station</t>
  </si>
  <si>
    <t>K-23-22</t>
  </si>
  <si>
    <t>K-24-22</t>
  </si>
  <si>
    <t>K-25-22</t>
  </si>
  <si>
    <t>K-26-22</t>
  </si>
  <si>
    <t>K-27-22</t>
  </si>
  <si>
    <t>Temporary Summer Workers at Townwood Park</t>
  </si>
  <si>
    <t>HPW ISSUE ID00191K for concrete panel replacement at: 1. 12300 Fondren Meadow Dr., southbound at W. Airport Blvd,; Cost $9,700 2. 8000 Kirby Dr. at La Concha Ln; Cost $32,800 4. 8300 W. Airport Blvd. at South Gessner Rd.; Cost $26,000</t>
  </si>
  <si>
    <t>HPW NTMP 6614-16: Maplewood West Community speed cushions for traffic calming. Maplewood West Community Association will pay for 50% of the speed cushions, District K will pay for 50% of speed cushions. -Valley Hills Dr. (2) - Twin Hills Dr. - Westwind Ln. (2) - Murray Brook Dr. - Braeridge Dr. - Del Rey Ln.</t>
  </si>
  <si>
    <t>Constant Contact - Platform where District K creates and sends communication out via the District K newsletter.</t>
  </si>
  <si>
    <t>Free pet microchips, rabies vaccines and registration for District K residents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</si>
</sst>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8"/>
      <color theme="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-0.2499465926084170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  <fill>
      <gradientFill degree="90">
        <stop position="0">
          <color rgb="FFFFC000"/>
        </stop>
        <stop position="1">
          <color rgb="FF00B0F0"/>
        </stop>
      </gradient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2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 applyAlignment="1">
      <alignment horizontal="left"/>
    </xf>
    <xf numFmtId="0" fontId="0" fillId="0" borderId="0" xfId="0"/>
    <xf numFmtId="8" fontId="0" fillId="0" borderId="0" xfId="0" applyNumberFormat="1"/>
    <xf numFmtId="0" fontId="0" fillId="0" borderId="0" xfId="0" applyFill="1"/>
    <xf numFmtId="0" fontId="1" fillId="5" borderId="1" xfId="0" applyFont="1" applyFill="1" applyBorder="1" applyAlignment="1">
      <alignment horizontal="right"/>
    </xf>
    <xf numFmtId="8" fontId="1" fillId="5" borderId="1" xfId="0" applyNumberFormat="1" applyFont="1" applyFill="1" applyBorder="1" applyAlignment="1">
      <alignment horizontal="right"/>
    </xf>
    <xf numFmtId="0" fontId="3" fillId="3" borderId="1" xfId="0" applyFont="1" applyFill="1" applyBorder="1" applyAlignment="1">
      <alignment horizontal="left"/>
    </xf>
    <xf numFmtId="164" fontId="4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3" xfId="0" applyFont="1" applyFill="1" applyBorder="1" applyAlignment="1">
      <alignment horizontal="right"/>
    </xf>
    <xf numFmtId="0" fontId="1" fillId="5" borderId="1" xfId="0" applyFont="1" applyFill="1" applyBorder="1"/>
    <xf numFmtId="14" fontId="1" fillId="5" borderId="1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wrapText="1"/>
    </xf>
    <xf numFmtId="0" fontId="0" fillId="6" borderId="0" xfId="0" applyFill="1" applyBorder="1" applyAlignment="1">
      <alignment vertical="top"/>
    </xf>
    <xf numFmtId="0" fontId="1" fillId="5" borderId="1" xfId="0" applyNumberFormat="1" applyFont="1" applyFill="1" applyBorder="1"/>
    <xf numFmtId="0" fontId="1" fillId="7" borderId="1" xfId="0" applyFont="1" applyFill="1" applyBorder="1" applyAlignment="1">
      <alignment horizontal="right"/>
    </xf>
    <xf numFmtId="14" fontId="1" fillId="7" borderId="1" xfId="0" applyNumberFormat="1" applyFont="1" applyFill="1" applyBorder="1" applyAlignment="1">
      <alignment horizontal="right"/>
    </xf>
    <xf numFmtId="8" fontId="1" fillId="7" borderId="1" xfId="0" applyNumberFormat="1" applyFont="1" applyFill="1" applyBorder="1" applyAlignment="1">
      <alignment horizontal="right"/>
    </xf>
    <xf numFmtId="0" fontId="1" fillId="7" borderId="1" xfId="0" applyFont="1" applyFill="1" applyBorder="1"/>
    <xf numFmtId="0" fontId="1" fillId="7" borderId="1" xfId="0" applyFont="1" applyFill="1" applyBorder="1" applyAlignment="1">
      <alignment wrapText="1"/>
    </xf>
    <xf numFmtId="0" fontId="1" fillId="7" borderId="1" xfId="0" applyNumberFormat="1" applyFont="1" applyFill="1" applyBorder="1"/>
    <xf numFmtId="0" fontId="0" fillId="8" borderId="0" xfId="0" applyFill="1" applyBorder="1" applyAlignment="1">
      <alignment vertical="top"/>
    </xf>
    <xf numFmtId="0" fontId="0" fillId="7" borderId="0" xfId="0" applyFill="1" applyBorder="1" applyAlignment="1">
      <alignment vertical="top"/>
    </xf>
    <xf numFmtId="0" fontId="0" fillId="4" borderId="0" xfId="0" applyFill="1" applyBorder="1" applyAlignment="1">
      <alignment vertical="top"/>
    </xf>
    <xf numFmtId="8" fontId="0" fillId="0" borderId="0" xfId="0" applyNumberFormat="1" applyFill="1"/>
    <xf numFmtId="8" fontId="0" fillId="0" borderId="4" xfId="0" applyNumberFormat="1" applyBorder="1"/>
    <xf numFmtId="8" fontId="0" fillId="0" borderId="5" xfId="0" applyNumberFormat="1" applyBorder="1"/>
    <xf numFmtId="8" fontId="0" fillId="0" borderId="6" xfId="0" applyNumberFormat="1" applyBorder="1"/>
    <xf numFmtId="8" fontId="1" fillId="7" borderId="1" xfId="0" applyNumberFormat="1" applyFont="1" applyFill="1" applyBorder="1"/>
    <xf numFmtId="8" fontId="1" fillId="5" borderId="1" xfId="0" applyNumberFormat="1" applyFont="1" applyFill="1" applyBorder="1"/>
    <xf numFmtId="0" fontId="1" fillId="5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0" fillId="0" borderId="0" xfId="0" applyFont="1"/>
    <xf numFmtId="8" fontId="4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8" fontId="7" fillId="3" borderId="1" xfId="0" applyNumberFormat="1" applyFont="1" applyFill="1" applyBorder="1" applyAlignment="1">
      <alignment horizontal="right"/>
    </xf>
    <xf numFmtId="0" fontId="1" fillId="7" borderId="1" xfId="0" applyFont="1" applyFill="1" applyBorder="1" applyAlignment="1">
      <alignment horizontal="left"/>
    </xf>
    <xf numFmtId="3" fontId="1" fillId="7" borderId="1" xfId="0" applyNumberFormat="1" applyFont="1" applyFill="1" applyBorder="1" applyAlignment="1">
      <alignment horizontal="right"/>
    </xf>
    <xf numFmtId="8" fontId="0" fillId="0" borderId="0" xfId="0" applyNumberFormat="1" applyFont="1"/>
    <xf numFmtId="0" fontId="0" fillId="0" borderId="0" xfId="0" applyFont="1" applyFill="1"/>
    <xf numFmtId="0" fontId="1" fillId="5" borderId="1" xfId="0" applyFont="1" applyFill="1" applyBorder="1" applyAlignment="1">
      <alignment horizontal="left"/>
    </xf>
    <xf numFmtId="8" fontId="0" fillId="5" borderId="0" xfId="0" applyNumberFormat="1" applyFont="1" applyFill="1"/>
    <xf numFmtId="0" fontId="0" fillId="7" borderId="1" xfId="0" applyFont="1" applyFill="1" applyBorder="1" applyAlignment="1">
      <alignment horizontal="right" vertical="top"/>
    </xf>
    <xf numFmtId="8" fontId="0" fillId="7" borderId="0" xfId="0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6" fontId="0" fillId="0" borderId="0" xfId="0" applyNumberFormat="1"/>
    <xf numFmtId="38" fontId="0" fillId="0" borderId="0" xfId="0" applyNumberFormat="1"/>
    <xf numFmtId="3" fontId="1" fillId="5" borderId="1" xfId="0" applyNumberFormat="1" applyFont="1" applyFill="1" applyBorder="1" applyAlignment="1">
      <alignment horizontal="right"/>
    </xf>
    <xf numFmtId="0" fontId="0" fillId="5" borderId="0" xfId="0" applyFill="1"/>
    <xf numFmtId="0" fontId="1" fillId="7" borderId="1" xfId="0" applyNumberFormat="1" applyFont="1" applyFill="1" applyBorder="1" applyAlignment="1">
      <alignment wrapText="1"/>
    </xf>
    <xf numFmtId="0" fontId="0" fillId="7" borderId="1" xfId="0" applyFont="1" applyFill="1" applyBorder="1" applyAlignment="1">
      <alignment horizontal="right"/>
    </xf>
    <xf numFmtId="8" fontId="0" fillId="0" borderId="0" xfId="0" applyNumberFormat="1" applyFont="1" applyFill="1"/>
    <xf numFmtId="8" fontId="0" fillId="7" borderId="1" xfId="0" applyNumberFormat="1" applyFont="1" applyFill="1" applyBorder="1" applyAlignment="1">
      <alignment horizontal="right" vertical="top"/>
    </xf>
    <xf numFmtId="0" fontId="6" fillId="7" borderId="1" xfId="0" applyFont="1" applyFill="1" applyBorder="1" applyAlignment="1">
      <alignment horizontal="right" vertical="top" wrapText="1"/>
    </xf>
    <xf numFmtId="0" fontId="0" fillId="7" borderId="1" xfId="0" applyFill="1" applyBorder="1" applyAlignment="1">
      <alignment horizontal="right"/>
    </xf>
    <xf numFmtId="0" fontId="0" fillId="5" borderId="1" xfId="0" applyFill="1" applyBorder="1" applyAlignment="1">
      <alignment horizontal="right"/>
    </xf>
    <xf numFmtId="0" fontId="1" fillId="5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right" vertical="top"/>
    </xf>
    <xf numFmtId="0" fontId="0" fillId="5" borderId="1" xfId="0" applyFill="1" applyBorder="1" applyAlignment="1">
      <alignment horizontal="right" vertical="top"/>
    </xf>
    <xf numFmtId="0" fontId="1" fillId="5" borderId="1" xfId="0" applyFont="1" applyFill="1" applyBorder="1" applyAlignment="1">
      <alignment horizontal="left" vertical="top"/>
    </xf>
    <xf numFmtId="0" fontId="1" fillId="5" borderId="1" xfId="0" applyFont="1" applyFill="1" applyBorder="1" applyAlignment="1">
      <alignment horizontal="center" vertical="top"/>
    </xf>
    <xf numFmtId="8" fontId="1" fillId="5" borderId="1" xfId="0" applyNumberFormat="1" applyFont="1" applyFill="1" applyBorder="1" applyAlignment="1">
      <alignment horizontal="right" vertical="top"/>
    </xf>
    <xf numFmtId="0" fontId="1" fillId="5" borderId="1" xfId="0" applyFont="1" applyFill="1" applyBorder="1" applyAlignment="1">
      <alignment vertical="top" wrapText="1"/>
    </xf>
    <xf numFmtId="0" fontId="0" fillId="7" borderId="0" xfId="0" applyFill="1" applyAlignment="1">
      <alignment horizontal="right" vertical="top"/>
    </xf>
    <xf numFmtId="0" fontId="0" fillId="5" borderId="1" xfId="0" applyFont="1" applyFill="1" applyBorder="1" applyAlignment="1">
      <alignment horizontal="right" vertical="top"/>
    </xf>
    <xf numFmtId="0" fontId="0" fillId="9" borderId="0" xfId="0" applyFill="1"/>
    <xf numFmtId="0" fontId="2" fillId="6" borderId="1" xfId="0" applyFont="1" applyFill="1" applyBorder="1"/>
    <xf numFmtId="0" fontId="2" fillId="6" borderId="1" xfId="0" applyFont="1" applyFill="1" applyBorder="1" applyAlignment="1">
      <alignment horizontal="left"/>
    </xf>
    <xf numFmtId="0" fontId="2" fillId="6" borderId="1" xfId="0" applyFont="1" applyFill="1" applyBorder="1" applyAlignment="1">
      <alignment horizontal="right"/>
    </xf>
    <xf numFmtId="14" fontId="2" fillId="6" borderId="1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center"/>
    </xf>
    <xf numFmtId="8" fontId="2" fillId="6" borderId="1" xfId="0" applyNumberFormat="1" applyFont="1" applyFill="1" applyBorder="1" applyAlignment="1">
      <alignment horizontal="right"/>
    </xf>
    <xf numFmtId="0" fontId="2" fillId="6" borderId="1" xfId="0" applyNumberFormat="1" applyFont="1" applyFill="1" applyBorder="1"/>
    <xf numFmtId="0" fontId="2" fillId="6" borderId="1" xfId="0" applyNumberFormat="1" applyFont="1" applyFill="1" applyBorder="1" applyAlignment="1">
      <alignment wrapText="1"/>
    </xf>
    <xf numFmtId="0" fontId="5" fillId="0" borderId="0" xfId="0" applyFont="1" applyFill="1"/>
    <xf numFmtId="0" fontId="5" fillId="6" borderId="1" xfId="0" applyFont="1" applyFill="1" applyBorder="1" applyAlignment="1">
      <alignment horizontal="right" vertical="top"/>
    </xf>
    <xf numFmtId="0" fontId="2" fillId="6" borderId="1" xfId="0" applyFont="1" applyFill="1" applyBorder="1" applyAlignment="1">
      <alignment wrapText="1"/>
    </xf>
    <xf numFmtId="8" fontId="2" fillId="6" borderId="1" xfId="0" applyNumberFormat="1" applyFont="1" applyFill="1" applyBorder="1"/>
    <xf numFmtId="0" fontId="2" fillId="6" borderId="1" xfId="0" applyFont="1" applyFill="1" applyBorder="1" applyAlignment="1">
      <alignment horizontal="right" vertical="top" wrapText="1"/>
    </xf>
    <xf numFmtId="8" fontId="5" fillId="6" borderId="1" xfId="0" applyNumberFormat="1" applyFont="1" applyFill="1" applyBorder="1"/>
    <xf numFmtId="0" fontId="5" fillId="0" borderId="0" xfId="0" applyFont="1"/>
    <xf numFmtId="0" fontId="5" fillId="6" borderId="1" xfId="0" applyFont="1" applyFill="1" applyBorder="1" applyAlignment="1">
      <alignment horizontal="right"/>
    </xf>
    <xf numFmtId="8" fontId="5" fillId="6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8" fontId="1" fillId="0" borderId="1" xfId="0" applyNumberFormat="1" applyFont="1" applyFill="1" applyBorder="1" applyAlignment="1">
      <alignment horizontal="right"/>
    </xf>
    <xf numFmtId="0" fontId="1" fillId="0" borderId="1" xfId="0" applyNumberFormat="1" applyFont="1" applyFill="1" applyBorder="1"/>
    <xf numFmtId="0" fontId="1" fillId="0" borderId="1" xfId="0" applyFont="1" applyFill="1" applyBorder="1" applyAlignment="1">
      <alignment wrapText="1"/>
    </xf>
    <xf numFmtId="8" fontId="9" fillId="0" borderId="1" xfId="0" applyNumberFormat="1" applyFont="1" applyFill="1" applyBorder="1" applyAlignment="1">
      <alignment horizontal="right"/>
    </xf>
    <xf numFmtId="0" fontId="9" fillId="0" borderId="1" xfId="0" applyNumberFormat="1" applyFont="1" applyFill="1" applyBorder="1"/>
    <xf numFmtId="0" fontId="9" fillId="0" borderId="1" xfId="0" applyNumberFormat="1" applyFont="1" applyFill="1" applyBorder="1" applyAlignment="1">
      <alignment wrapText="1"/>
    </xf>
    <xf numFmtId="0" fontId="1" fillId="0" borderId="1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left"/>
    </xf>
    <xf numFmtId="14" fontId="1" fillId="4" borderId="1" xfId="0" applyNumberFormat="1" applyFont="1" applyFill="1" applyBorder="1" applyAlignment="1">
      <alignment horizontal="right"/>
    </xf>
    <xf numFmtId="3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 applyAlignment="1">
      <alignment horizontal="center"/>
    </xf>
    <xf numFmtId="8" fontId="1" fillId="4" borderId="1" xfId="0" applyNumberFormat="1" applyFont="1" applyFill="1" applyBorder="1" applyAlignment="1">
      <alignment horizontal="right"/>
    </xf>
    <xf numFmtId="0" fontId="1" fillId="4" borderId="1" xfId="0" applyNumberFormat="1" applyFont="1" applyFill="1" applyBorder="1"/>
    <xf numFmtId="0" fontId="1" fillId="4" borderId="1" xfId="0" applyFont="1" applyFill="1" applyBorder="1" applyAlignment="1">
      <alignment wrapText="1"/>
    </xf>
    <xf numFmtId="0" fontId="0" fillId="0" borderId="1" xfId="0" applyFill="1" applyBorder="1" applyAlignment="1">
      <alignment horizontal="right"/>
    </xf>
    <xf numFmtId="0" fontId="0" fillId="4" borderId="1" xfId="0" applyFill="1" applyBorder="1" applyAlignment="1">
      <alignment horizontal="right"/>
    </xf>
    <xf numFmtId="0" fontId="1" fillId="0" borderId="1" xfId="0" applyFont="1" applyFill="1" applyBorder="1"/>
    <xf numFmtId="8" fontId="1" fillId="0" borderId="1" xfId="0" applyNumberFormat="1" applyFont="1" applyFill="1" applyBorder="1"/>
    <xf numFmtId="8" fontId="0" fillId="0" borderId="1" xfId="0" applyNumberFormat="1" applyFont="1" applyFill="1" applyBorder="1"/>
    <xf numFmtId="0" fontId="1" fillId="0" borderId="1" xfId="0" applyNumberFormat="1" applyFont="1" applyFill="1" applyBorder="1" applyAlignment="1">
      <alignment wrapText="1"/>
    </xf>
    <xf numFmtId="0" fontId="9" fillId="0" borderId="1" xfId="0" applyFont="1" applyFill="1" applyBorder="1"/>
    <xf numFmtId="0" fontId="6" fillId="4" borderId="1" xfId="0" applyFont="1" applyFill="1" applyBorder="1" applyAlignment="1">
      <alignment horizontal="right" vertical="top"/>
    </xf>
    <xf numFmtId="0" fontId="1" fillId="4" borderId="1" xfId="0" applyNumberFormat="1" applyFont="1" applyFill="1" applyBorder="1" applyAlignment="1">
      <alignment wrapText="1"/>
    </xf>
    <xf numFmtId="0" fontId="6" fillId="0" borderId="0" xfId="0" applyFont="1" applyAlignment="1">
      <alignment horizontal="right"/>
    </xf>
    <xf numFmtId="0" fontId="0" fillId="0" borderId="1" xfId="0" applyBorder="1" applyAlignment="1">
      <alignment horizontal="right"/>
    </xf>
    <xf numFmtId="0" fontId="6" fillId="0" borderId="1" xfId="0" applyFont="1" applyBorder="1" applyAlignment="1">
      <alignment horizontal="right" vertical="top"/>
    </xf>
    <xf numFmtId="0" fontId="6" fillId="4" borderId="1" xfId="0" applyFont="1" applyFill="1" applyBorder="1" applyAlignment="1">
      <alignment horizontal="right"/>
    </xf>
    <xf numFmtId="0" fontId="6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1" fillId="4" borderId="1" xfId="0" applyFont="1" applyFill="1" applyBorder="1"/>
    <xf numFmtId="0" fontId="0" fillId="0" borderId="1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right" vertical="top"/>
    </xf>
    <xf numFmtId="8" fontId="1" fillId="0" borderId="7" xfId="0" applyNumberFormat="1" applyFont="1" applyFill="1" applyBorder="1"/>
    <xf numFmtId="8" fontId="0" fillId="0" borderId="1" xfId="0" applyNumberFormat="1" applyFont="1" applyFill="1" applyBorder="1" applyAlignment="1">
      <alignment horizontal="right" vertical="top"/>
    </xf>
    <xf numFmtId="0" fontId="0" fillId="4" borderId="1" xfId="0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right"/>
    </xf>
    <xf numFmtId="8" fontId="1" fillId="4" borderId="1" xfId="0" applyNumberFormat="1" applyFont="1" applyFill="1" applyBorder="1"/>
    <xf numFmtId="8" fontId="0" fillId="4" borderId="1" xfId="0" applyNumberFormat="1" applyFont="1" applyFill="1" applyBorder="1"/>
    <xf numFmtId="8" fontId="0" fillId="4" borderId="0" xfId="0" applyNumberFormat="1" applyFont="1" applyFill="1"/>
    <xf numFmtId="0" fontId="6" fillId="0" borderId="1" xfId="0" applyFont="1" applyFill="1" applyBorder="1" applyAlignment="1">
      <alignment horizontal="right" vertical="top" wrapText="1"/>
    </xf>
    <xf numFmtId="14" fontId="11" fillId="0" borderId="1" xfId="0" applyNumberFormat="1" applyFont="1" applyFill="1" applyBorder="1" applyAlignment="1">
      <alignment horizontal="right"/>
    </xf>
    <xf numFmtId="8" fontId="11" fillId="0" borderId="1" xfId="0" applyNumberFormat="1" applyFont="1" applyFill="1" applyBorder="1" applyAlignment="1">
      <alignment horizontal="right"/>
    </xf>
    <xf numFmtId="0" fontId="11" fillId="0" borderId="1" xfId="0" applyNumberFormat="1" applyFont="1" applyFill="1" applyBorder="1"/>
    <xf numFmtId="0" fontId="11" fillId="0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vertical="top"/>
    </xf>
    <xf numFmtId="0" fontId="0" fillId="0" borderId="1" xfId="0" applyFont="1" applyFill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14" fontId="11" fillId="7" borderId="1" xfId="0" applyNumberFormat="1" applyFont="1" applyFill="1" applyBorder="1" applyAlignment="1">
      <alignment horizontal="right"/>
    </xf>
    <xf numFmtId="8" fontId="11" fillId="7" borderId="1" xfId="0" applyNumberFormat="1" applyFont="1" applyFill="1" applyBorder="1" applyAlignment="1">
      <alignment horizontal="right"/>
    </xf>
    <xf numFmtId="0" fontId="11" fillId="7" borderId="1" xfId="0" applyNumberFormat="1" applyFont="1" applyFill="1" applyBorder="1"/>
    <xf numFmtId="0" fontId="11" fillId="7" borderId="1" xfId="0" applyNumberFormat="1" applyFont="1" applyFill="1" applyBorder="1" applyAlignment="1">
      <alignment wrapText="1"/>
    </xf>
    <xf numFmtId="0" fontId="10" fillId="6" borderId="1" xfId="0" applyFont="1" applyFill="1" applyBorder="1" applyAlignment="1">
      <alignment horizontal="right" vertical="top" wrapText="1"/>
    </xf>
    <xf numFmtId="0" fontId="2" fillId="6" borderId="1" xfId="0" applyFont="1" applyFill="1" applyBorder="1" applyAlignment="1">
      <alignment horizontal="right" vertical="top"/>
    </xf>
    <xf numFmtId="0" fontId="2" fillId="6" borderId="1" xfId="0" applyFont="1" applyFill="1" applyBorder="1" applyAlignment="1">
      <alignment horizontal="left" vertical="top"/>
    </xf>
    <xf numFmtId="14" fontId="2" fillId="6" borderId="1" xfId="0" applyNumberFormat="1" applyFont="1" applyFill="1" applyBorder="1" applyAlignment="1">
      <alignment horizontal="right" vertical="top"/>
    </xf>
    <xf numFmtId="0" fontId="2" fillId="6" borderId="1" xfId="0" applyFont="1" applyFill="1" applyBorder="1" applyAlignment="1">
      <alignment horizontal="center" vertical="top"/>
    </xf>
    <xf numFmtId="8" fontId="2" fillId="6" borderId="1" xfId="0" applyNumberFormat="1" applyFont="1" applyFill="1" applyBorder="1" applyAlignment="1">
      <alignment horizontal="right" vertical="top"/>
    </xf>
    <xf numFmtId="0" fontId="2" fillId="6" borderId="1" xfId="0" applyNumberFormat="1" applyFont="1" applyFill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right" wrapText="1"/>
    </xf>
    <xf numFmtId="0" fontId="1" fillId="4" borderId="1" xfId="0" applyFont="1" applyFill="1" applyBorder="1" applyAlignment="1">
      <alignment horizontal="right" wrapText="1"/>
    </xf>
    <xf numFmtId="0" fontId="1" fillId="7" borderId="1" xfId="0" applyFont="1" applyFill="1" applyBorder="1" applyAlignment="1">
      <alignment horizontal="left" vertical="top"/>
    </xf>
    <xf numFmtId="14" fontId="1" fillId="7" borderId="1" xfId="0" applyNumberFormat="1" applyFont="1" applyFill="1" applyBorder="1" applyAlignment="1">
      <alignment horizontal="right" vertical="top"/>
    </xf>
    <xf numFmtId="0" fontId="1" fillId="7" borderId="1" xfId="0" applyFont="1" applyFill="1" applyBorder="1" applyAlignment="1">
      <alignment horizontal="right" vertical="top"/>
    </xf>
    <xf numFmtId="0" fontId="1" fillId="7" borderId="1" xfId="0" applyFont="1" applyFill="1" applyBorder="1" applyAlignment="1">
      <alignment horizontal="center" vertical="top"/>
    </xf>
    <xf numFmtId="8" fontId="1" fillId="7" borderId="1" xfId="0" applyNumberFormat="1" applyFont="1" applyFill="1" applyBorder="1" applyAlignment="1">
      <alignment horizontal="right" vertical="top"/>
    </xf>
    <xf numFmtId="0" fontId="1" fillId="7" borderId="1" xfId="0" applyFont="1" applyFill="1" applyBorder="1" applyAlignment="1">
      <alignment vertical="top"/>
    </xf>
    <xf numFmtId="0" fontId="1" fillId="7" borderId="1" xfId="0" applyFont="1" applyFill="1" applyBorder="1" applyAlignment="1">
      <alignment vertical="top" wrapText="1"/>
    </xf>
    <xf numFmtId="0" fontId="0" fillId="4" borderId="1" xfId="0" applyFont="1" applyFill="1" applyBorder="1" applyAlignment="1">
      <alignment horizontal="right"/>
    </xf>
    <xf numFmtId="0" fontId="1" fillId="0" borderId="1" xfId="0" applyNumberFormat="1" applyFont="1" applyFill="1" applyBorder="1" applyAlignment="1">
      <alignment horizontal="center"/>
    </xf>
    <xf numFmtId="0" fontId="0" fillId="4" borderId="1" xfId="0" applyFont="1" applyFill="1" applyBorder="1" applyAlignment="1">
      <alignment horizontal="right" wrapText="1"/>
    </xf>
    <xf numFmtId="0" fontId="1" fillId="4" borderId="1" xfId="0" applyNumberFormat="1" applyFont="1" applyFill="1" applyBorder="1" applyAlignment="1">
      <alignment horizontal="center"/>
    </xf>
    <xf numFmtId="8" fontId="1" fillId="4" borderId="0" xfId="0" applyNumberFormat="1" applyFont="1" applyFill="1" applyBorder="1" applyAlignment="1">
      <alignment horizontal="right"/>
    </xf>
    <xf numFmtId="0" fontId="0" fillId="0" borderId="0" xfId="0" applyAlignment="1">
      <alignment horizontal="right" vertical="top" wrapText="1"/>
    </xf>
    <xf numFmtId="0" fontId="1" fillId="4" borderId="2" xfId="0" applyFont="1" applyFill="1" applyBorder="1"/>
    <xf numFmtId="0" fontId="1" fillId="4" borderId="2" xfId="0" applyFont="1" applyFill="1" applyBorder="1" applyAlignment="1">
      <alignment wrapText="1"/>
    </xf>
    <xf numFmtId="14" fontId="9" fillId="4" borderId="1" xfId="0" applyNumberFormat="1" applyFont="1" applyFill="1" applyBorder="1" applyAlignment="1">
      <alignment horizontal="right"/>
    </xf>
    <xf numFmtId="8" fontId="9" fillId="4" borderId="1" xfId="0" applyNumberFormat="1" applyFont="1" applyFill="1" applyBorder="1" applyAlignment="1">
      <alignment horizontal="right"/>
    </xf>
    <xf numFmtId="0" fontId="9" fillId="4" borderId="1" xfId="0" applyNumberFormat="1" applyFont="1" applyFill="1" applyBorder="1"/>
    <xf numFmtId="0" fontId="9" fillId="4" borderId="1" xfId="0" applyNumberFormat="1" applyFont="1" applyFill="1" applyBorder="1" applyAlignment="1">
      <alignment wrapText="1"/>
    </xf>
    <xf numFmtId="3" fontId="2" fillId="6" borderId="1" xfId="0" applyNumberFormat="1" applyFont="1" applyFill="1" applyBorder="1" applyAlignment="1">
      <alignment horizontal="right"/>
    </xf>
    <xf numFmtId="8" fontId="0" fillId="4" borderId="1" xfId="0" applyNumberFormat="1" applyFont="1" applyFill="1" applyBorder="1" applyAlignment="1">
      <alignment horizontal="right" vertical="top"/>
    </xf>
    <xf numFmtId="0" fontId="6" fillId="4" borderId="1" xfId="0" applyFont="1" applyFill="1" applyBorder="1" applyAlignment="1">
      <alignment horizontal="right" vertical="top" wrapText="1"/>
    </xf>
    <xf numFmtId="14" fontId="11" fillId="4" borderId="1" xfId="0" applyNumberFormat="1" applyFont="1" applyFill="1" applyBorder="1" applyAlignment="1">
      <alignment horizontal="right"/>
    </xf>
    <xf numFmtId="8" fontId="11" fillId="4" borderId="1" xfId="0" applyNumberFormat="1" applyFont="1" applyFill="1" applyBorder="1" applyAlignment="1">
      <alignment horizontal="right"/>
    </xf>
    <xf numFmtId="0" fontId="11" fillId="4" borderId="1" xfId="0" applyNumberFormat="1" applyFont="1" applyFill="1" applyBorder="1"/>
    <xf numFmtId="0" fontId="11" fillId="4" borderId="1" xfId="0" applyNumberFormat="1" applyFont="1" applyFill="1" applyBorder="1" applyAlignment="1">
      <alignment wrapText="1"/>
    </xf>
    <xf numFmtId="0" fontId="1" fillId="4" borderId="1" xfId="0" applyFont="1" applyFill="1" applyBorder="1" applyAlignment="1">
      <alignment horizontal="right" vertical="top" wrapText="1"/>
    </xf>
    <xf numFmtId="0" fontId="0" fillId="7" borderId="1" xfId="0" applyFill="1" applyBorder="1" applyAlignment="1">
      <alignment horizontal="right" wrapText="1"/>
    </xf>
    <xf numFmtId="0" fontId="0" fillId="0" borderId="1" xfId="0" applyBorder="1" applyAlignment="1">
      <alignment horizontal="right" vertical="top"/>
    </xf>
    <xf numFmtId="0" fontId="10" fillId="6" borderId="0" xfId="0" applyFont="1" applyFill="1" applyAlignment="1">
      <alignment horizontal="right" vertical="top" wrapText="1"/>
    </xf>
    <xf numFmtId="0" fontId="5" fillId="6" borderId="1" xfId="0" applyFont="1" applyFill="1" applyBorder="1" applyAlignment="1">
      <alignment horizontal="right" vertical="top" wrapText="1"/>
    </xf>
    <xf numFmtId="0" fontId="1" fillId="4" borderId="1" xfId="0" applyFont="1" applyFill="1" applyBorder="1" applyAlignment="1">
      <alignment horizontal="left" vertical="top"/>
    </xf>
    <xf numFmtId="14" fontId="1" fillId="4" borderId="1" xfId="0" applyNumberFormat="1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center" vertical="top"/>
    </xf>
    <xf numFmtId="8" fontId="1" fillId="4" borderId="1" xfId="0" applyNumberFormat="1" applyFont="1" applyFill="1" applyBorder="1" applyAlignment="1">
      <alignment horizontal="right" vertical="top"/>
    </xf>
    <xf numFmtId="0" fontId="1" fillId="4" borderId="1" xfId="0" applyNumberFormat="1" applyFont="1" applyFill="1" applyBorder="1" applyAlignment="1">
      <alignment vertical="top"/>
    </xf>
    <xf numFmtId="0" fontId="1" fillId="4" borderId="1" xfId="0" applyFont="1" applyFill="1" applyBorder="1" applyAlignment="1">
      <alignment vertical="top" wrapText="1"/>
    </xf>
    <xf numFmtId="0" fontId="1" fillId="5" borderId="1" xfId="0" applyNumberFormat="1" applyFont="1" applyFill="1" applyBorder="1" applyAlignment="1">
      <alignment wrapText="1"/>
    </xf>
    <xf numFmtId="0" fontId="0" fillId="2" borderId="0" xfId="0" applyFill="1" applyAlignment="1">
      <alignment horizontal="right"/>
    </xf>
    <xf numFmtId="0" fontId="0" fillId="0" borderId="0" xfId="0" applyAlignment="1">
      <alignment horizontal="right" vertical="top"/>
    </xf>
    <xf numFmtId="0" fontId="5" fillId="6" borderId="0" xfId="0" applyFont="1" applyFill="1" applyAlignment="1">
      <alignment horizontal="right" vertical="top"/>
    </xf>
    <xf numFmtId="0" fontId="12" fillId="5" borderId="0" xfId="0" applyFont="1" applyFill="1" applyAlignment="1">
      <alignment horizontal="right" vertical="top" wrapText="1"/>
    </xf>
    <xf numFmtId="0" fontId="0" fillId="7" borderId="0" xfId="0" applyFill="1" applyAlignment="1">
      <alignment horizontal="right"/>
    </xf>
    <xf numFmtId="0" fontId="5" fillId="7" borderId="0" xfId="0" applyFont="1" applyFill="1" applyAlignment="1">
      <alignment horizontal="right"/>
    </xf>
    <xf numFmtId="0" fontId="6" fillId="10" borderId="1" xfId="0" applyFont="1" applyFill="1" applyBorder="1" applyAlignment="1">
      <alignment horizontal="right"/>
    </xf>
    <xf numFmtId="8" fontId="5" fillId="0" borderId="0" xfId="0" applyNumberFormat="1" applyFont="1"/>
    <xf numFmtId="0" fontId="10" fillId="6" borderId="1" xfId="0" applyFont="1" applyFill="1" applyBorder="1" applyAlignment="1">
      <alignment horizontal="right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/>
    <xf numFmtId="0" fontId="1" fillId="10" borderId="1" xfId="0" applyFont="1" applyFill="1" applyBorder="1" applyAlignment="1">
      <alignment horizontal="right"/>
    </xf>
    <xf numFmtId="0" fontId="1" fillId="10" borderId="1" xfId="0" applyFont="1" applyFill="1" applyBorder="1" applyAlignment="1">
      <alignment horizontal="center"/>
    </xf>
    <xf numFmtId="8" fontId="1" fillId="10" borderId="1" xfId="0" applyNumberFormat="1" applyFont="1" applyFill="1" applyBorder="1"/>
    <xf numFmtId="8" fontId="0" fillId="10" borderId="1" xfId="0" applyNumberFormat="1" applyFont="1" applyFill="1" applyBorder="1"/>
    <xf numFmtId="8" fontId="1" fillId="10" borderId="1" xfId="0" applyNumberFormat="1" applyFont="1" applyFill="1" applyBorder="1" applyAlignment="1">
      <alignment horizontal="right"/>
    </xf>
    <xf numFmtId="0" fontId="1" fillId="10" borderId="1" xfId="0" applyNumberFormat="1" applyFont="1" applyFill="1" applyBorder="1"/>
    <xf numFmtId="0" fontId="1" fillId="10" borderId="1" xfId="0" applyNumberFormat="1" applyFont="1" applyFill="1" applyBorder="1" applyAlignment="1">
      <alignment wrapText="1"/>
    </xf>
    <xf numFmtId="0" fontId="0" fillId="4" borderId="1" xfId="0" applyFill="1" applyBorder="1" applyAlignment="1">
      <alignment horizontal="right" vertical="top"/>
    </xf>
    <xf numFmtId="0" fontId="6" fillId="5" borderId="1" xfId="0" applyFont="1" applyFill="1" applyBorder="1" applyAlignment="1">
      <alignment horizontal="right" vertical="top" wrapText="1"/>
    </xf>
    <xf numFmtId="0" fontId="2" fillId="6" borderId="3" xfId="0" applyFont="1" applyFill="1" applyBorder="1" applyAlignment="1">
      <alignment horizontal="right"/>
    </xf>
    <xf numFmtId="0" fontId="2" fillId="6" borderId="3" xfId="0" applyFont="1" applyFill="1" applyBorder="1"/>
    <xf numFmtId="8" fontId="5" fillId="6" borderId="0" xfId="0" applyNumberFormat="1" applyFont="1" applyFill="1"/>
    <xf numFmtId="0" fontId="2" fillId="7" borderId="1" xfId="0" applyFont="1" applyFill="1" applyBorder="1" applyAlignment="1">
      <alignment horizontal="left"/>
    </xf>
    <xf numFmtId="14" fontId="2" fillId="7" borderId="1" xfId="0" applyNumberFormat="1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center"/>
    </xf>
    <xf numFmtId="8" fontId="2" fillId="7" borderId="1" xfId="0" applyNumberFormat="1" applyFont="1" applyFill="1" applyBorder="1" applyAlignment="1">
      <alignment horizontal="right"/>
    </xf>
    <xf numFmtId="0" fontId="2" fillId="7" borderId="1" xfId="0" applyNumberFormat="1" applyFont="1" applyFill="1" applyBorder="1"/>
    <xf numFmtId="0" fontId="2" fillId="7" borderId="1" xfId="0" applyNumberFormat="1" applyFont="1" applyFill="1" applyBorder="1" applyAlignment="1">
      <alignment wrapText="1"/>
    </xf>
    <xf numFmtId="0" fontId="2" fillId="6" borderId="1" xfId="0" applyNumberFormat="1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1" fillId="7" borderId="1" xfId="0" applyNumberFormat="1" applyFont="1" applyFill="1" applyBorder="1" applyAlignment="1">
      <alignment horizontal="center"/>
    </xf>
    <xf numFmtId="0" fontId="2" fillId="6" borderId="1" xfId="0" applyFont="1" applyFill="1" applyBorder="1" applyAlignment="1">
      <alignment horizontal="right" wrapText="1"/>
    </xf>
    <xf numFmtId="6" fontId="1" fillId="7" borderId="1" xfId="0" applyNumberFormat="1" applyFont="1" applyFill="1" applyBorder="1" applyAlignment="1">
      <alignment horizontal="right" vertical="top" wrapText="1"/>
    </xf>
    <xf numFmtId="6" fontId="1" fillId="7" borderId="1" xfId="0" applyNumberFormat="1" applyFont="1" applyFill="1" applyBorder="1" applyAlignment="1">
      <alignment horizontal="right" vertical="top"/>
    </xf>
    <xf numFmtId="0" fontId="0" fillId="7" borderId="1" xfId="0" applyFill="1" applyBorder="1" applyAlignment="1">
      <alignment horizontal="right" vertical="top" wrapText="1"/>
    </xf>
    <xf numFmtId="0" fontId="1" fillId="7" borderId="1" xfId="0" applyNumberFormat="1" applyFont="1" applyFill="1" applyBorder="1" applyAlignment="1">
      <alignment vertical="top"/>
    </xf>
    <xf numFmtId="8" fontId="2" fillId="6" borderId="0" xfId="0" applyNumberFormat="1" applyFont="1" applyFill="1" applyBorder="1" applyAlignment="1">
      <alignment horizontal="right"/>
    </xf>
    <xf numFmtId="14" fontId="13" fillId="0" borderId="1" xfId="0" applyNumberFormat="1" applyFont="1" applyFill="1" applyBorder="1" applyAlignment="1">
      <alignment horizontal="right"/>
    </xf>
    <xf numFmtId="8" fontId="13" fillId="0" borderId="1" xfId="0" applyNumberFormat="1" applyFont="1" applyFill="1" applyBorder="1" applyAlignment="1">
      <alignment horizontal="right"/>
    </xf>
    <xf numFmtId="0" fontId="13" fillId="0" borderId="1" xfId="0" applyNumberFormat="1" applyFont="1" applyFill="1" applyBorder="1"/>
    <xf numFmtId="0" fontId="13" fillId="0" borderId="1" xfId="0" applyNumberFormat="1" applyFont="1" applyFill="1" applyBorder="1" applyAlignment="1">
      <alignment wrapText="1"/>
    </xf>
    <xf numFmtId="0" fontId="5" fillId="6" borderId="0" xfId="0" applyFont="1" applyFill="1" applyAlignment="1">
      <alignment horizontal="right"/>
    </xf>
    <xf numFmtId="0" fontId="2" fillId="6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5" fillId="8" borderId="1" xfId="0" applyFont="1" applyFill="1" applyBorder="1" applyAlignment="1">
      <alignment horizontal="right"/>
    </xf>
    <xf numFmtId="14" fontId="2" fillId="8" borderId="1" xfId="0" applyNumberFormat="1" applyFont="1" applyFill="1" applyBorder="1" applyAlignment="1">
      <alignment horizontal="right"/>
    </xf>
    <xf numFmtId="3" fontId="2" fillId="8" borderId="1" xfId="0" applyNumberFormat="1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8" fontId="2" fillId="8" borderId="1" xfId="0" applyNumberFormat="1" applyFont="1" applyFill="1" applyBorder="1" applyAlignment="1">
      <alignment horizontal="right"/>
    </xf>
    <xf numFmtId="0" fontId="2" fillId="8" borderId="1" xfId="0" applyNumberFormat="1" applyFont="1" applyFill="1" applyBorder="1"/>
    <xf numFmtId="0" fontId="2" fillId="8" borderId="1" xfId="0" applyFont="1" applyFill="1" applyBorder="1" applyAlignment="1">
      <alignment wrapText="1"/>
    </xf>
    <xf numFmtId="0" fontId="6" fillId="5" borderId="0" xfId="0" applyFont="1" applyFill="1" applyAlignment="1">
      <alignment horizontal="right"/>
    </xf>
    <xf numFmtId="8" fontId="0" fillId="5" borderId="1" xfId="0" applyNumberFormat="1" applyFont="1" applyFill="1" applyBorder="1"/>
    <xf numFmtId="0" fontId="2" fillId="8" borderId="1" xfId="0" applyFont="1" applyFill="1" applyBorder="1"/>
    <xf numFmtId="0" fontId="2" fillId="8" borderId="1" xfId="0" applyFont="1" applyFill="1" applyBorder="1" applyAlignment="1">
      <alignment vertical="top"/>
    </xf>
    <xf numFmtId="0" fontId="2" fillId="8" borderId="1" xfId="0" applyFont="1" applyFill="1" applyBorder="1" applyAlignment="1">
      <alignment horizontal="left" vertical="top"/>
    </xf>
    <xf numFmtId="14" fontId="2" fillId="8" borderId="1" xfId="0" applyNumberFormat="1" applyFont="1" applyFill="1" applyBorder="1" applyAlignment="1">
      <alignment horizontal="right" vertical="top"/>
    </xf>
    <xf numFmtId="3" fontId="2" fillId="8" borderId="1" xfId="0" applyNumberFormat="1" applyFont="1" applyFill="1" applyBorder="1" applyAlignment="1">
      <alignment horizontal="right" vertical="top"/>
    </xf>
    <xf numFmtId="0" fontId="2" fillId="8" borderId="1" xfId="0" applyFont="1" applyFill="1" applyBorder="1" applyAlignment="1">
      <alignment horizontal="center" vertical="top"/>
    </xf>
    <xf numFmtId="8" fontId="2" fillId="8" borderId="1" xfId="0" applyNumberFormat="1" applyFont="1" applyFill="1" applyBorder="1" applyAlignment="1">
      <alignment horizontal="right" vertical="top"/>
    </xf>
    <xf numFmtId="0" fontId="2" fillId="8" borderId="1" xfId="0" applyNumberFormat="1" applyFont="1" applyFill="1" applyBorder="1" applyAlignment="1">
      <alignment vertical="top"/>
    </xf>
    <xf numFmtId="0" fontId="2" fillId="8" borderId="1" xfId="0" applyNumberFormat="1" applyFont="1" applyFill="1" applyBorder="1" applyAlignment="1">
      <alignment vertical="top" wrapText="1"/>
    </xf>
    <xf numFmtId="3" fontId="1" fillId="7" borderId="1" xfId="0" applyNumberFormat="1" applyFont="1" applyFill="1" applyBorder="1" applyAlignment="1">
      <alignment horizontal="right" vertical="top"/>
    </xf>
    <xf numFmtId="0" fontId="1" fillId="7" borderId="1" xfId="0" applyNumberFormat="1" applyFont="1" applyFill="1" applyBorder="1" applyAlignment="1">
      <alignment vertical="top" wrapText="1"/>
    </xf>
    <xf numFmtId="0" fontId="5" fillId="8" borderId="1" xfId="0" applyFont="1" applyFill="1" applyBorder="1" applyAlignment="1">
      <alignment horizontal="right" vertical="top"/>
    </xf>
    <xf numFmtId="0" fontId="2" fillId="8" borderId="1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5" fillId="0" borderId="0" xfId="0" applyFont="1" applyAlignment="1">
      <alignment horizontal="left"/>
    </xf>
    <xf numFmtId="0" fontId="1" fillId="9" borderId="1" xfId="0" applyFont="1" applyFill="1" applyBorder="1"/>
    <xf numFmtId="0" fontId="1" fillId="9" borderId="1" xfId="0" applyFont="1" applyFill="1" applyBorder="1" applyAlignment="1">
      <alignment horizontal="left"/>
    </xf>
    <xf numFmtId="0" fontId="0" fillId="9" borderId="1" xfId="0" applyFill="1" applyBorder="1" applyAlignment="1">
      <alignment horizontal="right" vertical="top"/>
    </xf>
    <xf numFmtId="14" fontId="1" fillId="9" borderId="1" xfId="0" applyNumberFormat="1" applyFont="1" applyFill="1" applyBorder="1" applyAlignment="1">
      <alignment horizontal="right"/>
    </xf>
    <xf numFmtId="3" fontId="1" fillId="9" borderId="1" xfId="0" applyNumberFormat="1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8" fontId="1" fillId="9" borderId="1" xfId="0" applyNumberFormat="1" applyFont="1" applyFill="1" applyBorder="1" applyAlignment="1">
      <alignment horizontal="right"/>
    </xf>
    <xf numFmtId="0" fontId="1" fillId="9" borderId="1" xfId="0" applyNumberFormat="1" applyFont="1" applyFill="1" applyBorder="1"/>
    <xf numFmtId="0" fontId="1" fillId="9" borderId="1" xfId="0" applyNumberFormat="1" applyFont="1" applyFill="1" applyBorder="1" applyAlignment="1">
      <alignment wrapText="1"/>
    </xf>
    <xf numFmtId="14" fontId="0" fillId="7" borderId="1" xfId="0" applyNumberFormat="1" applyFill="1" applyBorder="1" applyAlignment="1">
      <alignment horizontal="right" vertical="top" wrapText="1"/>
    </xf>
    <xf numFmtId="14" fontId="0" fillId="7" borderId="1" xfId="0" applyNumberFormat="1" applyFill="1" applyBorder="1" applyAlignment="1">
      <alignment horizontal="right" vertical="top"/>
    </xf>
    <xf numFmtId="14" fontId="0" fillId="0" borderId="1" xfId="0" applyNumberFormat="1" applyBorder="1" applyAlignment="1">
      <alignment horizontal="right" vertical="top"/>
    </xf>
    <xf numFmtId="14" fontId="5" fillId="8" borderId="1" xfId="0" applyNumberFormat="1" applyFont="1" applyFill="1" applyBorder="1" applyAlignment="1">
      <alignment horizontal="right" vertical="top" wrapText="1"/>
    </xf>
    <xf numFmtId="8" fontId="5" fillId="8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right" vertical="top" wrapText="1"/>
    </xf>
    <xf numFmtId="0" fontId="1" fillId="9" borderId="0" xfId="0" applyFont="1" applyFill="1" applyAlignment="1">
      <alignment vertical="top"/>
    </xf>
    <xf numFmtId="0" fontId="1" fillId="9" borderId="1" xfId="0" applyFont="1" applyFill="1" applyBorder="1" applyAlignment="1">
      <alignment horizontal="right"/>
    </xf>
    <xf numFmtId="0" fontId="0" fillId="9" borderId="1" xfId="0" applyFill="1" applyBorder="1" applyAlignment="1">
      <alignment horizontal="right" vertical="center"/>
    </xf>
    <xf numFmtId="0" fontId="10" fillId="6" borderId="1" xfId="0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right" wrapText="1"/>
    </xf>
    <xf numFmtId="0" fontId="10" fillId="8" borderId="1" xfId="0" applyFont="1" applyFill="1" applyBorder="1" applyAlignment="1">
      <alignment horizontal="right" vertical="top" wrapText="1"/>
    </xf>
    <xf numFmtId="0" fontId="2" fillId="8" borderId="1" xfId="0" applyNumberFormat="1" applyFont="1" applyFill="1" applyBorder="1" applyAlignment="1">
      <alignment wrapText="1"/>
    </xf>
    <xf numFmtId="0" fontId="0" fillId="4" borderId="0" xfId="0" applyFill="1" applyAlignment="1">
      <alignment horizontal="right" vertical="top" wrapText="1"/>
    </xf>
    <xf numFmtId="0" fontId="5" fillId="8" borderId="1" xfId="0" applyFont="1" applyFill="1" applyBorder="1" applyAlignment="1">
      <alignment horizontal="right" vertical="top" wrapText="1"/>
    </xf>
    <xf numFmtId="8" fontId="5" fillId="8" borderId="1" xfId="0" applyNumberFormat="1" applyFont="1" applyFill="1" applyBorder="1"/>
    <xf numFmtId="8" fontId="0" fillId="7" borderId="1" xfId="0" applyNumberFormat="1" applyFont="1" applyFill="1" applyBorder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5" fillId="8" borderId="0" xfId="0" applyFont="1" applyFill="1" applyAlignment="1">
      <alignment horizontal="right"/>
    </xf>
    <xf numFmtId="8" fontId="0" fillId="10" borderId="1" xfId="0" applyNumberFormat="1" applyFill="1" applyBorder="1" applyAlignment="1">
      <alignment horizontal="right"/>
    </xf>
    <xf numFmtId="14" fontId="1" fillId="10" borderId="1" xfId="0" applyNumberFormat="1" applyFont="1" applyFill="1" applyBorder="1" applyAlignment="1">
      <alignment horizontal="right"/>
    </xf>
    <xf numFmtId="0" fontId="0" fillId="7" borderId="0" xfId="0" applyFont="1" applyFill="1" applyAlignment="1">
      <alignment horizontal="right"/>
    </xf>
    <xf numFmtId="0" fontId="5" fillId="8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right" vertical="top"/>
    </xf>
    <xf numFmtId="0" fontId="1" fillId="0" borderId="1" xfId="0" applyFont="1" applyFill="1" applyBorder="1" applyAlignment="1">
      <alignment horizontal="center" vertical="top"/>
    </xf>
    <xf numFmtId="8" fontId="1" fillId="0" borderId="1" xfId="0" applyNumberFormat="1" applyFont="1" applyFill="1" applyBorder="1" applyAlignment="1">
      <alignment horizontal="right" vertical="top"/>
    </xf>
    <xf numFmtId="0" fontId="2" fillId="8" borderId="1" xfId="0" applyNumberFormat="1" applyFont="1" applyFill="1" applyBorder="1" applyAlignment="1">
      <alignment horizontal="center"/>
    </xf>
    <xf numFmtId="0" fontId="5" fillId="8" borderId="0" xfId="0" applyFont="1" applyFill="1" applyAlignment="1">
      <alignment horizontal="right" vertical="top"/>
    </xf>
    <xf numFmtId="0" fontId="0" fillId="7" borderId="0" xfId="0" applyFont="1" applyFill="1" applyAlignment="1">
      <alignment horizontal="right" vertical="top" wrapText="1"/>
    </xf>
    <xf numFmtId="0" fontId="2" fillId="10" borderId="1" xfId="0" applyFont="1" applyFill="1" applyBorder="1" applyAlignment="1">
      <alignment horizontal="left"/>
    </xf>
    <xf numFmtId="0" fontId="5" fillId="10" borderId="1" xfId="0" applyFont="1" applyFill="1" applyBorder="1" applyAlignment="1">
      <alignment horizontal="right" vertical="top"/>
    </xf>
    <xf numFmtId="14" fontId="2" fillId="10" borderId="1" xfId="0" applyNumberFormat="1" applyFont="1" applyFill="1" applyBorder="1" applyAlignment="1">
      <alignment horizontal="right"/>
    </xf>
    <xf numFmtId="0" fontId="2" fillId="10" borderId="1" xfId="0" applyFont="1" applyFill="1" applyBorder="1" applyAlignment="1">
      <alignment horizontal="right"/>
    </xf>
    <xf numFmtId="0" fontId="2" fillId="10" borderId="1" xfId="0" applyFont="1" applyFill="1" applyBorder="1" applyAlignment="1">
      <alignment horizontal="center"/>
    </xf>
    <xf numFmtId="8" fontId="2" fillId="10" borderId="1" xfId="0" applyNumberFormat="1" applyFont="1" applyFill="1" applyBorder="1" applyAlignment="1">
      <alignment horizontal="right"/>
    </xf>
    <xf numFmtId="0" fontId="2" fillId="10" borderId="1" xfId="0" applyNumberFormat="1" applyFont="1" applyFill="1" applyBorder="1" applyAlignment="1">
      <alignment horizontal="center"/>
    </xf>
    <xf numFmtId="0" fontId="2" fillId="10" borderId="1" xfId="0" applyNumberFormat="1" applyFont="1" applyFill="1" applyBorder="1" applyAlignment="1">
      <alignment wrapText="1"/>
    </xf>
    <xf numFmtId="0" fontId="5" fillId="10" borderId="1" xfId="0" applyFont="1" applyFill="1" applyBorder="1" applyAlignment="1">
      <alignment horizontal="right" vertical="top" wrapText="1"/>
    </xf>
    <xf numFmtId="0" fontId="2" fillId="10" borderId="1" xfId="0" applyNumberFormat="1" applyFont="1" applyFill="1" applyBorder="1"/>
    <xf numFmtId="6" fontId="2" fillId="8" borderId="1" xfId="0" applyNumberFormat="1" applyFont="1" applyFill="1" applyBorder="1" applyAlignment="1">
      <alignment horizontal="right" vertical="top"/>
    </xf>
    <xf numFmtId="8" fontId="1" fillId="0" borderId="0" xfId="0" applyNumberFormat="1" applyFont="1" applyFill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2" fillId="8" borderId="1" xfId="0" applyFont="1" applyFill="1" applyBorder="1" applyAlignment="1">
      <alignment horizontal="right" vertical="top"/>
    </xf>
    <xf numFmtId="0" fontId="1" fillId="0" borderId="1" xfId="0" applyFont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1" fillId="9" borderId="1" xfId="0" applyFont="1" applyFill="1" applyBorder="1" applyAlignment="1">
      <alignment horizontal="left" vertical="top"/>
    </xf>
    <xf numFmtId="14" fontId="1" fillId="9" borderId="1" xfId="0" applyNumberFormat="1" applyFont="1" applyFill="1" applyBorder="1" applyAlignment="1">
      <alignment horizontal="right" vertical="top"/>
    </xf>
    <xf numFmtId="0" fontId="1" fillId="9" borderId="1" xfId="0" applyFont="1" applyFill="1" applyBorder="1" applyAlignment="1">
      <alignment horizontal="right" vertical="top"/>
    </xf>
    <xf numFmtId="0" fontId="1" fillId="9" borderId="1" xfId="0" applyFont="1" applyFill="1" applyBorder="1" applyAlignment="1">
      <alignment horizontal="center" vertical="top"/>
    </xf>
    <xf numFmtId="8" fontId="1" fillId="9" borderId="1" xfId="0" applyNumberFormat="1" applyFont="1" applyFill="1" applyBorder="1" applyAlignment="1">
      <alignment horizontal="right" vertical="top"/>
    </xf>
    <xf numFmtId="0" fontId="1" fillId="9" borderId="1" xfId="0" applyNumberFormat="1" applyFont="1" applyFill="1" applyBorder="1" applyAlignment="1">
      <alignment vertical="top"/>
    </xf>
    <xf numFmtId="0" fontId="1" fillId="9" borderId="1" xfId="0" applyNumberFormat="1" applyFont="1" applyFill="1" applyBorder="1" applyAlignment="1">
      <alignment vertical="top" wrapText="1"/>
    </xf>
    <xf numFmtId="0" fontId="1" fillId="9" borderId="1" xfId="0" applyFont="1" applyFill="1" applyBorder="1" applyAlignment="1">
      <alignment horizontal="left" vertical="top" wrapText="1"/>
    </xf>
    <xf numFmtId="0" fontId="0" fillId="5" borderId="1" xfId="0" applyFont="1" applyFill="1" applyBorder="1" applyAlignment="1">
      <alignment horizontal="right"/>
    </xf>
    <xf numFmtId="0" fontId="5" fillId="10" borderId="1" xfId="0" applyFont="1" applyFill="1" applyBorder="1" applyAlignment="1">
      <alignment horizontal="right"/>
    </xf>
  </cellXfs>
  <cellStyles count="1">
    <cellStyle name="Normal" xfId="0" builtinId="0"/>
  </cellStyles>
  <dxfs count="50"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2" formatCode="&quot;$&quot;#,##0.00_);[Red]\(&quot;$&quot;#,##0.00\)"/>
      <fill>
        <patternFill patternType="solid">
          <fgColor indexed="64"/>
          <bgColor theme="5" tint="-0.24997711111789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4" formatCode="_(* #,##0_);_(* \(#,##0\);_(* &quot;-&quot;??_);_(@_)"/>
      <fill>
        <patternFill patternType="solid">
          <fgColor indexed="64"/>
          <bgColor theme="5" tint="-0.249977111117893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5" tint="-0.249977111117893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</font>
      <fill>
        <patternFill patternType="none">
          <bgColor auto="1"/>
        </patternFill>
      </fill>
    </dxf>
    <dxf>
      <font>
        <b val="0"/>
      </font>
      <fill>
        <patternFill patternType="none">
          <bgColor auto="1"/>
        </patternFill>
      </fill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righ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numFmt numFmtId="10" formatCode="&quot;$&quot;#,##0_);[Red]\(&quot;$&quot;#,##0\)"/>
    </dxf>
    <dxf>
      <border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theme="5" tint="-0.249977111117893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solid">
          <fgColor indexed="64"/>
          <bgColor theme="5" tint="-0.24994659260841701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B8E0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[FY2022 - CDSF Dashboard.xlsx]Totals by District!PivotTable1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District'!$B$3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District'!$B$4:$B$15</c:f>
              <c:numCache>
                <c:formatCode>"$"#,##0_);[Red]\("$"#,##0\)</c:formatCode>
                <c:ptCount val="11"/>
                <c:pt idx="0">
                  <c:v>628436.66999999993</c:v>
                </c:pt>
                <c:pt idx="1">
                  <c:v>567309.06000000006</c:v>
                </c:pt>
                <c:pt idx="2">
                  <c:v>698625.64</c:v>
                </c:pt>
                <c:pt idx="3">
                  <c:v>784229.87</c:v>
                </c:pt>
                <c:pt idx="4">
                  <c:v>554126.45999999985</c:v>
                </c:pt>
                <c:pt idx="5">
                  <c:v>746665.17</c:v>
                </c:pt>
                <c:pt idx="6">
                  <c:v>700250.87</c:v>
                </c:pt>
                <c:pt idx="7">
                  <c:v>620540.88000000012</c:v>
                </c:pt>
                <c:pt idx="8">
                  <c:v>645658.4</c:v>
                </c:pt>
                <c:pt idx="9">
                  <c:v>698724.18999999983</c:v>
                </c:pt>
                <c:pt idx="10">
                  <c:v>634437.46000000008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58E-418E-B461-3B474DA402B7}"/>
            </c:ext>
          </c:extLst>
        </c:ser>
        <c:ser>
          <c:idx val="1"/>
          <c:order val="1"/>
          <c:tx>
            <c:strRef>
              <c:f>'Totals by District'!$C$3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District'!$A$4:$A$15</c:f>
              <c:strCache>
                <c:ptCount val="11"/>
                <c:pt idx="0">
                  <c:v>A</c:v>
                </c:pt>
                <c:pt idx="1">
                  <c:v>B</c:v>
                </c:pt>
                <c:pt idx="2">
                  <c:v>C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G</c:v>
                </c:pt>
                <c:pt idx="7">
                  <c:v>H</c:v>
                </c:pt>
                <c:pt idx="8">
                  <c:v>I</c:v>
                </c:pt>
                <c:pt idx="9">
                  <c:v>J</c:v>
                </c:pt>
                <c:pt idx="10">
                  <c:v>K</c:v>
                </c:pt>
              </c:strCache>
            </c:strRef>
          </c:cat>
          <c:val>
            <c:numRef>
              <c:f>'Totals by District'!$C$4:$C$15</c:f>
              <c:numCache>
                <c:formatCode>"$"#,##0_);[Red]\("$"#,##0\)</c:formatCode>
                <c:ptCount val="11"/>
                <c:pt idx="0">
                  <c:v>279625.88</c:v>
                </c:pt>
                <c:pt idx="1">
                  <c:v>170699.49</c:v>
                </c:pt>
                <c:pt idx="2">
                  <c:v>376982.89</c:v>
                </c:pt>
                <c:pt idx="3">
                  <c:v>380721.66000000003</c:v>
                </c:pt>
                <c:pt idx="4">
                  <c:v>315006.09000000003</c:v>
                </c:pt>
                <c:pt idx="5">
                  <c:v>444519.96000000008</c:v>
                </c:pt>
                <c:pt idx="6">
                  <c:v>307361.93</c:v>
                </c:pt>
                <c:pt idx="7">
                  <c:v>505191.49</c:v>
                </c:pt>
                <c:pt idx="8">
                  <c:v>331412.08999999997</c:v>
                </c:pt>
                <c:pt idx="9">
                  <c:v>395924.39999999997</c:v>
                </c:pt>
                <c:pt idx="10">
                  <c:v>513511.03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58E-418E-B461-3B474DA40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6927136"/>
        <c:axId val="439929680"/>
      </c:barChart>
      <c:catAx>
        <c:axId val="23692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9929680"/>
        <c:crosses val="autoZero"/>
        <c:auto val="1"/>
        <c:lblAlgn val="ctr"/>
        <c:lblOffset val="100"/>
        <c:noMultiLvlLbl val="0"/>
      </c:catAx>
      <c:valAx>
        <c:axId val="43992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692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[FY2022 - CDSF Dashboard.xlsx]Totals by Department!PivotTable2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'Totals by Department'!$B$3</c:f>
              <c:strCache>
                <c:ptCount val="1"/>
                <c:pt idx="0">
                  <c:v>Sum of YTD Expenses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'Totals by Department'!$A$4:$A$22</c:f>
              <c:strCache>
                <c:ptCount val="18"/>
                <c:pt idx="0">
                  <c:v>CNL</c:v>
                </c:pt>
                <c:pt idx="1">
                  <c:v>DON</c:v>
                </c:pt>
                <c:pt idx="2">
                  <c:v>HFD</c:v>
                </c:pt>
                <c:pt idx="3">
                  <c:v>HHD</c:v>
                </c:pt>
                <c:pt idx="4">
                  <c:v>HPARD</c:v>
                </c:pt>
                <c:pt idx="5">
                  <c:v>HPD</c:v>
                </c:pt>
                <c:pt idx="6">
                  <c:v>HPL</c:v>
                </c:pt>
                <c:pt idx="7">
                  <c:v>HPW</c:v>
                </c:pt>
                <c:pt idx="8">
                  <c:v>MOCA</c:v>
                </c:pt>
                <c:pt idx="9">
                  <c:v>MOED</c:v>
                </c:pt>
                <c:pt idx="10">
                  <c:v>PD</c:v>
                </c:pt>
                <c:pt idx="11">
                  <c:v>(blank)</c:v>
                </c:pt>
                <c:pt idx="12">
                  <c:v>SWMD</c:v>
                </c:pt>
                <c:pt idx="13">
                  <c:v>MYR</c:v>
                </c:pt>
                <c:pt idx="14">
                  <c:v>ARA/BARC</c:v>
                </c:pt>
                <c:pt idx="15">
                  <c:v>HITS</c:v>
                </c:pt>
                <c:pt idx="16">
                  <c:v>HFD/PD</c:v>
                </c:pt>
                <c:pt idx="17">
                  <c:v>GSD/ARA</c:v>
                </c:pt>
              </c:strCache>
            </c:strRef>
          </c:cat>
          <c:val>
            <c:numRef>
              <c:f>'Totals by Department'!$B$4:$B$22</c:f>
              <c:numCache>
                <c:formatCode>"$"#,##0_);[Red]\("$"#,##0\)</c:formatCode>
                <c:ptCount val="18"/>
                <c:pt idx="0">
                  <c:v>52423.42</c:v>
                </c:pt>
                <c:pt idx="1">
                  <c:v>6000</c:v>
                </c:pt>
                <c:pt idx="2">
                  <c:v>211363.88</c:v>
                </c:pt>
                <c:pt idx="3">
                  <c:v>0</c:v>
                </c:pt>
                <c:pt idx="4">
                  <c:v>629344.42999999993</c:v>
                </c:pt>
                <c:pt idx="5">
                  <c:v>781009.1399999999</c:v>
                </c:pt>
                <c:pt idx="6">
                  <c:v>2395.4899999999998</c:v>
                </c:pt>
                <c:pt idx="7">
                  <c:v>1204837.79</c:v>
                </c:pt>
                <c:pt idx="8">
                  <c:v>165000</c:v>
                </c:pt>
                <c:pt idx="9">
                  <c:v>45726.15</c:v>
                </c:pt>
                <c:pt idx="10">
                  <c:v>25000</c:v>
                </c:pt>
                <c:pt idx="11">
                  <c:v>13234.19</c:v>
                </c:pt>
                <c:pt idx="12">
                  <c:v>720235.57000000007</c:v>
                </c:pt>
                <c:pt idx="13">
                  <c:v>81712.39</c:v>
                </c:pt>
                <c:pt idx="14">
                  <c:v>48717.94</c:v>
                </c:pt>
                <c:pt idx="15">
                  <c:v>23956.52</c:v>
                </c:pt>
                <c:pt idx="16">
                  <c:v>10000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5-486C-9454-25CD9BF27A3D}"/>
            </c:ext>
          </c:extLst>
        </c:ser>
        <c:ser>
          <c:idx val="1"/>
          <c:order val="1"/>
          <c:tx>
            <c:strRef>
              <c:f>'Totals by Department'!$C$3</c:f>
              <c:strCache>
                <c:ptCount val="1"/>
                <c:pt idx="0">
                  <c:v>Sum of Max Spend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'Totals by Department'!$A$4:$A$22</c:f>
              <c:strCache>
                <c:ptCount val="18"/>
                <c:pt idx="0">
                  <c:v>CNL</c:v>
                </c:pt>
                <c:pt idx="1">
                  <c:v>DON</c:v>
                </c:pt>
                <c:pt idx="2">
                  <c:v>HFD</c:v>
                </c:pt>
                <c:pt idx="3">
                  <c:v>HHD</c:v>
                </c:pt>
                <c:pt idx="4">
                  <c:v>HPARD</c:v>
                </c:pt>
                <c:pt idx="5">
                  <c:v>HPD</c:v>
                </c:pt>
                <c:pt idx="6">
                  <c:v>HPL</c:v>
                </c:pt>
                <c:pt idx="7">
                  <c:v>HPW</c:v>
                </c:pt>
                <c:pt idx="8">
                  <c:v>MOCA</c:v>
                </c:pt>
                <c:pt idx="9">
                  <c:v>MOED</c:v>
                </c:pt>
                <c:pt idx="10">
                  <c:v>PD</c:v>
                </c:pt>
                <c:pt idx="11">
                  <c:v>(blank)</c:v>
                </c:pt>
                <c:pt idx="12">
                  <c:v>SWMD</c:v>
                </c:pt>
                <c:pt idx="13">
                  <c:v>MYR</c:v>
                </c:pt>
                <c:pt idx="14">
                  <c:v>ARA/BARC</c:v>
                </c:pt>
                <c:pt idx="15">
                  <c:v>HITS</c:v>
                </c:pt>
                <c:pt idx="16">
                  <c:v>HFD/PD</c:v>
                </c:pt>
                <c:pt idx="17">
                  <c:v>GSD/ARA</c:v>
                </c:pt>
              </c:strCache>
            </c:strRef>
          </c:cat>
          <c:val>
            <c:numRef>
              <c:f>'Totals by Department'!$C$4:$C$22</c:f>
              <c:numCache>
                <c:formatCode>"$"#,##0_);[Red]\("$"#,##0\)</c:formatCode>
                <c:ptCount val="18"/>
                <c:pt idx="0">
                  <c:v>58157.65</c:v>
                </c:pt>
                <c:pt idx="1">
                  <c:v>43254.36</c:v>
                </c:pt>
                <c:pt idx="2">
                  <c:v>290522.90999999997</c:v>
                </c:pt>
                <c:pt idx="3">
                  <c:v>75400</c:v>
                </c:pt>
                <c:pt idx="4">
                  <c:v>1037820.1</c:v>
                </c:pt>
                <c:pt idx="5">
                  <c:v>2155324.2600000002</c:v>
                </c:pt>
                <c:pt idx="6">
                  <c:v>3000</c:v>
                </c:pt>
                <c:pt idx="7">
                  <c:v>1398016.49</c:v>
                </c:pt>
                <c:pt idx="8">
                  <c:v>177500</c:v>
                </c:pt>
                <c:pt idx="9">
                  <c:v>55726.15</c:v>
                </c:pt>
                <c:pt idx="10">
                  <c:v>72000</c:v>
                </c:pt>
                <c:pt idx="11">
                  <c:v>111085</c:v>
                </c:pt>
                <c:pt idx="12">
                  <c:v>1474062.8900000001</c:v>
                </c:pt>
                <c:pt idx="13">
                  <c:v>145540</c:v>
                </c:pt>
                <c:pt idx="14">
                  <c:v>126316.45999999999</c:v>
                </c:pt>
                <c:pt idx="15">
                  <c:v>30278.400000000001</c:v>
                </c:pt>
                <c:pt idx="16">
                  <c:v>10000</c:v>
                </c:pt>
                <c:pt idx="17">
                  <c:v>15000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95-486C-9454-25CD9BF27A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39872"/>
        <c:axId val="169052176"/>
      </c:barChart>
      <c:catAx>
        <c:axId val="373039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9052176"/>
        <c:crosses val="autoZero"/>
        <c:auto val="1"/>
        <c:lblAlgn val="ctr"/>
        <c:lblOffset val="100"/>
        <c:noMultiLvlLbl val="0"/>
      </c:catAx>
      <c:valAx>
        <c:axId val="16905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3039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138112</xdr:colOff>
      <xdr:row>3</xdr:row>
      <xdr:rowOff>14287</xdr:rowOff>
    </xdr:from>
    <xdr:to>
      <xdr:col>12</xdr:col>
      <xdr:colOff>19050</xdr:colOff>
      <xdr:row>19</xdr:row>
      <xdr:rowOff>66675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43C481-CF3D-4269-A33D-7342C8CD5A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252411</xdr:colOff>
      <xdr:row>3</xdr:row>
      <xdr:rowOff>14286</xdr:rowOff>
    </xdr:from>
    <xdr:to>
      <xdr:col>18</xdr:col>
      <xdr:colOff>352424</xdr:colOff>
      <xdr:row>23</xdr:row>
      <xdr:rowOff>19050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6397C9-9E8B-43CE-A393-DFA7D40467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amilton, Merrick - FIN" refreshedDate="44812.630492824072" createdVersion="6" refreshedVersion="7" minRefreshableVersion="3" recordCount="363" xr:uid="{0D92F4B5-185A-4746-AFA4-F8A6B0A7E575}">
  <cacheSource type="worksheet">
    <worksheetSource name="Table6"/>
  </cacheSource>
  <cacheFields count="11">
    <cacheField name="Project Name" numFmtId="0">
      <sharedItems/>
    </cacheField>
    <cacheField name="District" numFmtId="0">
      <sharedItems containsBlank="1" count="12">
        <s v="A"/>
        <s v="B"/>
        <s v="C"/>
        <s v="D"/>
        <s v="E"/>
        <s v="F"/>
        <s v="G"/>
        <s v="H"/>
        <s v="I"/>
        <s v="J"/>
        <s v="K"/>
        <m u="1"/>
      </sharedItems>
    </cacheField>
    <cacheField name="Title" numFmtId="0">
      <sharedItems longText="1"/>
    </cacheField>
    <cacheField name="Date Sent" numFmtId="0">
      <sharedItems containsNonDate="0" containsString="0" containsBlank="1"/>
    </cacheField>
    <cacheField name="Department" numFmtId="0">
      <sharedItems containsBlank="1" count="33">
        <s v="HPARD"/>
        <s v="ARA/BARC"/>
        <s v="HPW"/>
        <s v="HPD"/>
        <s v="DON"/>
        <s v="SWMD"/>
        <s v="CNL"/>
        <m/>
        <s v="MOCA"/>
        <s v="PD"/>
        <s v="HHD"/>
        <s v="HFD"/>
        <s v="MOED"/>
        <s v="GSD/ARA"/>
        <s v="MYR"/>
        <s v="HFD/PD"/>
        <s v="HPL"/>
        <s v="HITS"/>
        <s v="OBO" u="1"/>
        <s v="Planning" u="1"/>
        <s v="ARA" u="1"/>
        <s v="PWE" u="1"/>
        <s v="GSD" u="1"/>
        <s v="LGL" u="1"/>
        <s v="MOSE" u="1"/>
        <s v="SWD" u="1"/>
        <s v="BARD" u="1"/>
        <s v="HPW/PD" u="1"/>
        <s v="BARC" u="1"/>
        <s v="FMD" u="1"/>
        <s v="HTV" u="1"/>
        <s v="Other" u="1"/>
        <s v="MOEconDev" u="1"/>
      </sharedItems>
    </cacheField>
    <cacheField name="Funds" numFmtId="0">
      <sharedItems/>
    </cacheField>
    <cacheField name="Max Spend" numFmtId="8">
      <sharedItems containsSemiMixedTypes="0" containsString="0" containsNumber="1" minValue="0" maxValue="455000"/>
    </cacheField>
    <cacheField name="YTD Expenses" numFmtId="8">
      <sharedItems containsSemiMixedTypes="0" containsString="0" containsNumber="1" minValue="-1257.46" maxValue="244867.72"/>
    </cacheField>
    <cacheField name="Status" numFmtId="0">
      <sharedItems containsNonDate="0" containsString="0" containsBlank="1"/>
    </cacheField>
    <cacheField name="WBS" numFmtId="0">
      <sharedItems containsNonDate="0" containsString="0" containsBlank="1"/>
    </cacheField>
    <cacheField name="Comments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63">
  <r>
    <s v="A-1-22"/>
    <x v="0"/>
    <s v="SPARK Park - Caraway Elementary "/>
    <m/>
    <x v="0"/>
    <s v="Operating"/>
    <n v="5000"/>
    <n v="5000"/>
    <m/>
    <m/>
    <m/>
  </r>
  <r>
    <s v="A-2-22"/>
    <x v="0"/>
    <s v="BARC Adoption @ John Knox Presbyterian Church"/>
    <m/>
    <x v="1"/>
    <s v="Operating"/>
    <n v="1500"/>
    <n v="960"/>
    <m/>
    <m/>
    <m/>
  </r>
  <r>
    <s v="A-3-22"/>
    <x v="0"/>
    <s v="NTMP Speed cushions ($500,000)"/>
    <m/>
    <x v="2"/>
    <s v="Capital"/>
    <n v="0"/>
    <n v="0"/>
    <m/>
    <m/>
    <m/>
  </r>
  <r>
    <s v="A-4-22"/>
    <x v="0"/>
    <s v="HPD Northwest Division, Crime Suppression Team"/>
    <m/>
    <x v="3"/>
    <s v="Operating"/>
    <n v="0"/>
    <n v="0"/>
    <m/>
    <m/>
    <m/>
  </r>
  <r>
    <s v="A-5-22"/>
    <x v="0"/>
    <s v="Overtime for nuisance/quality of life issues"/>
    <m/>
    <x v="4"/>
    <s v="Operating"/>
    <n v="15000"/>
    <n v="0"/>
    <m/>
    <m/>
    <m/>
  </r>
  <r>
    <s v="A-6-22"/>
    <x v="0"/>
    <s v="Rosefield at Kemp Forest - median modifications "/>
    <m/>
    <x v="2"/>
    <s v="Capital"/>
    <n v="39432.97"/>
    <n v="39432.97"/>
    <m/>
    <m/>
    <m/>
  </r>
  <r>
    <s v="A-7-22"/>
    <x v="0"/>
    <s v="Cullen Park - Mayde Creek cross country meet"/>
    <m/>
    <x v="0"/>
    <s v="Operating"/>
    <n v="0"/>
    <n v="0"/>
    <m/>
    <m/>
    <m/>
  </r>
  <r>
    <s v="A-8-22"/>
    <x v="0"/>
    <s v="Clearing of ditches in District A"/>
    <m/>
    <x v="2"/>
    <s v="Operating"/>
    <n v="16000"/>
    <n v="0"/>
    <m/>
    <m/>
    <m/>
  </r>
  <r>
    <s v="A-9-22"/>
    <x v="0"/>
    <s v="HOT Team"/>
    <m/>
    <x v="5"/>
    <s v="Operating"/>
    <n v="90000"/>
    <n v="91577.79"/>
    <m/>
    <m/>
    <m/>
  </r>
  <r>
    <s v="A-10-22"/>
    <x v="0"/>
    <s v="Rescue Pet Movement Transport Efforts"/>
    <m/>
    <x v="1"/>
    <s v="Operating"/>
    <n v="5250"/>
    <n v="5250"/>
    <m/>
    <m/>
    <m/>
  </r>
  <r>
    <s v="A-11-22"/>
    <x v="0"/>
    <s v="Overtime - Northwest Division (nights and weekends)"/>
    <m/>
    <x v="3"/>
    <s v="Operating"/>
    <n v="36769.160000000003"/>
    <n v="36769.160000000003"/>
    <m/>
    <m/>
    <m/>
  </r>
  <r>
    <s v="A-12-22"/>
    <x v="0"/>
    <s v="Overtime - North Division (nights and weekends)"/>
    <m/>
    <x v="3"/>
    <s v="Operating"/>
    <n v="28789.94"/>
    <n v="23177.599999999999"/>
    <m/>
    <m/>
    <m/>
  </r>
  <r>
    <s v="A-13-22"/>
    <x v="0"/>
    <s v="CASE - Hollibrook, Spring Branch, and Woodview Elementary School"/>
    <m/>
    <x v="4"/>
    <s v="Operating"/>
    <n v="6000"/>
    <n v="6000"/>
    <m/>
    <m/>
    <m/>
  </r>
  <r>
    <s v="A-14-22"/>
    <x v="0"/>
    <s v="Neighborhood Matching Grant - Monarch Oaks "/>
    <m/>
    <x v="2"/>
    <s v="Operating"/>
    <n v="5000"/>
    <n v="5000"/>
    <m/>
    <m/>
    <m/>
  </r>
  <r>
    <s v="A-15-22"/>
    <x v="0"/>
    <s v="Water bottle refilling station"/>
    <m/>
    <x v="3"/>
    <s v="Operating"/>
    <n v="0"/>
    <n v="0"/>
    <m/>
    <m/>
    <m/>
  </r>
  <r>
    <s v="A-16-22"/>
    <x v="0"/>
    <s v="Purchase of flock cameras (license plate readers, security cameras) to assist HPD"/>
    <m/>
    <x v="3"/>
    <s v="Operating"/>
    <n v="135000"/>
    <n v="0"/>
    <m/>
    <m/>
    <m/>
  </r>
  <r>
    <s v="A-17-22"/>
    <x v="0"/>
    <s v="On-call collection services for missed trash pickups"/>
    <m/>
    <x v="5"/>
    <s v="Operating"/>
    <n v="50000"/>
    <n v="12148.38"/>
    <m/>
    <m/>
    <m/>
  </r>
  <r>
    <s v="A-18-22"/>
    <x v="0"/>
    <s v="Houston Toolbank"/>
    <m/>
    <x v="6"/>
    <s v="Operating"/>
    <n v="49295"/>
    <n v="49295"/>
    <m/>
    <m/>
    <m/>
  </r>
  <r>
    <s v="A-19-22"/>
    <x v="0"/>
    <s v="Re-SPARK Sinclair Elementary"/>
    <m/>
    <x v="0"/>
    <s v="Capital"/>
    <n v="5000"/>
    <n v="0"/>
    <m/>
    <m/>
    <m/>
  </r>
  <r>
    <s v="A-20-22"/>
    <x v="0"/>
    <s v="Mounted Patrol Sponsorship"/>
    <m/>
    <x v="3"/>
    <s v="Operating"/>
    <n v="5014.9799999999996"/>
    <n v="5014.9799999999996"/>
    <m/>
    <m/>
    <m/>
  </r>
  <r>
    <s v="A-21-22"/>
    <x v="0"/>
    <s v="Shot Spotter"/>
    <m/>
    <x v="3"/>
    <s v="Capital"/>
    <n v="135384.62"/>
    <n v="0"/>
    <m/>
    <m/>
    <m/>
  </r>
  <r>
    <s v="B-1-22"/>
    <x v="1"/>
    <s v="SPARK Park - Caraway Elementary "/>
    <m/>
    <x v="0"/>
    <s v="Operating"/>
    <n v="5000"/>
    <n v="5000"/>
    <m/>
    <m/>
    <m/>
  </r>
  <r>
    <s v="B-2-22"/>
    <x v="1"/>
    <s v="Busby Park - portacans"/>
    <m/>
    <x v="0"/>
    <s v="Operating"/>
    <n v="5225"/>
    <n v="0"/>
    <m/>
    <m/>
    <m/>
  </r>
  <r>
    <s v="B-3-22"/>
    <x v="1"/>
    <s v="HOT Team"/>
    <m/>
    <x v="5"/>
    <s v="Operating"/>
    <n v="455000"/>
    <n v="110271.76"/>
    <m/>
    <m/>
    <m/>
  </r>
  <r>
    <s v="B-4-22"/>
    <x v="1"/>
    <s v="Constant Contact "/>
    <m/>
    <x v="7"/>
    <s v="Operating"/>
    <n v="5840"/>
    <n v="784.19"/>
    <m/>
    <m/>
    <m/>
  </r>
  <r>
    <s v="B-5-22"/>
    <x v="1"/>
    <s v="Portacans - Lakewood, Rosewood, and Scenic Woods Parks (B-2-19)"/>
    <m/>
    <x v="0"/>
    <s v="Operating"/>
    <n v="15199.01"/>
    <n v="4439.49"/>
    <m/>
    <m/>
    <m/>
  </r>
  <r>
    <s v="B-6-22"/>
    <x v="1"/>
    <s v="Community Works CDC"/>
    <m/>
    <x v="7"/>
    <s v="Operating"/>
    <n v="0"/>
    <n v="0"/>
    <m/>
    <m/>
    <m/>
  </r>
  <r>
    <s v="B-7-22"/>
    <x v="1"/>
    <s v="2400 Eastex Freeway - community marker for Prince Square "/>
    <m/>
    <x v="4"/>
    <s v="Operating"/>
    <n v="5000"/>
    <n v="0"/>
    <m/>
    <m/>
    <m/>
  </r>
  <r>
    <s v="B-8-22"/>
    <x v="1"/>
    <s v="Highland Park Community Center "/>
    <m/>
    <x v="4"/>
    <s v="Operating"/>
    <n v="5000"/>
    <n v="0"/>
    <m/>
    <m/>
    <m/>
  </r>
  <r>
    <s v="B-9-22"/>
    <x v="1"/>
    <s v="HPD Mounted Patrol horse sponsorship"/>
    <m/>
    <x v="3"/>
    <s v="Operating"/>
    <n v="5004.05"/>
    <n v="5004.05"/>
    <m/>
    <m/>
    <m/>
  </r>
  <r>
    <s v="B-10-22"/>
    <x v="1"/>
    <s v="SPARK Park - Kashmere Gardens Elementary"/>
    <m/>
    <x v="0"/>
    <s v="Operating"/>
    <n v="10000"/>
    <n v="0"/>
    <m/>
    <m/>
    <m/>
  </r>
  <r>
    <s v="B-11-22"/>
    <x v="1"/>
    <s v="Speed cushions ($500,000)"/>
    <m/>
    <x v="2"/>
    <s v="Operating"/>
    <n v="25200"/>
    <n v="25200"/>
    <m/>
    <m/>
    <m/>
  </r>
  <r>
    <s v="B-12-22"/>
    <x v="1"/>
    <s v="Fifth Ward Pocket Prairie - tools, equipment and supplies"/>
    <m/>
    <x v="4"/>
    <s v="Operating"/>
    <n v="3841"/>
    <n v="0"/>
    <m/>
    <m/>
    <m/>
  </r>
  <r>
    <s v="B-13-22"/>
    <x v="1"/>
    <s v="Glenwood Forest Community Civic Club - entrance sign"/>
    <m/>
    <x v="4"/>
    <s v="Operating"/>
    <n v="5000"/>
    <n v="0"/>
    <m/>
    <m/>
    <m/>
  </r>
  <r>
    <s v="B-14-22"/>
    <x v="1"/>
    <s v="CASE - Brazilian Cultural Institute"/>
    <m/>
    <x v="0"/>
    <s v="Operating"/>
    <n v="5000"/>
    <n v="5000"/>
    <m/>
    <m/>
    <m/>
  </r>
  <r>
    <s v="B-15-22"/>
    <x v="1"/>
    <s v="CASE - YET Center @ Finnegan Park"/>
    <m/>
    <x v="0"/>
    <s v="Operating"/>
    <n v="5000"/>
    <n v="5000"/>
    <m/>
    <m/>
    <m/>
  </r>
  <r>
    <s v="B-16-22"/>
    <x v="1"/>
    <s v="CASE - RaRa Foundation's Tutoring and Afterschool Program "/>
    <m/>
    <x v="0"/>
    <s v="Operating"/>
    <n v="5000"/>
    <n v="5000"/>
    <m/>
    <m/>
    <m/>
  </r>
  <r>
    <s v="B-17-22"/>
    <x v="1"/>
    <s v="CASE - SAFE Diversity Communities"/>
    <m/>
    <x v="0"/>
    <s v="Operating"/>
    <n v="5000"/>
    <n v="5000"/>
    <m/>
    <m/>
    <m/>
  </r>
  <r>
    <s v="B-18-22"/>
    <x v="1"/>
    <s v="Willow Run/North Plaza Community - direct contact with constituents"/>
    <m/>
    <x v="1"/>
    <s v="Operating"/>
    <n v="2000"/>
    <n v="0"/>
    <m/>
    <m/>
    <m/>
  </r>
  <r>
    <s v="C-1-22"/>
    <x v="2"/>
    <s v="HPD Overtime - Wahsington Ave., Midtown, Upper Kirby"/>
    <m/>
    <x v="3"/>
    <s v="Operating"/>
    <n v="61568.27"/>
    <n v="62189.760000000002"/>
    <m/>
    <m/>
    <m/>
  </r>
  <r>
    <s v="C-2-22"/>
    <x v="2"/>
    <s v="BARC Weekend Adoption Event "/>
    <m/>
    <x v="1"/>
    <s v="Operating"/>
    <n v="375"/>
    <n v="375"/>
    <m/>
    <m/>
    <m/>
  </r>
  <r>
    <s v="C-3-22"/>
    <x v="2"/>
    <s v="Mini-murals"/>
    <m/>
    <x v="8"/>
    <s v="Operating"/>
    <n v="15000"/>
    <n v="7500"/>
    <m/>
    <m/>
    <m/>
  </r>
  <r>
    <s v="C-4-22"/>
    <x v="2"/>
    <s v="Rain barrel giveaway"/>
    <m/>
    <x v="2"/>
    <s v="Operating"/>
    <n v="3506.45"/>
    <n v="3506.45"/>
    <m/>
    <m/>
    <m/>
  </r>
  <r>
    <s v="C-5-22"/>
    <x v="2"/>
    <s v="HPD Central Overtime - Heights and Montrose"/>
    <m/>
    <x v="3"/>
    <s v="Operating"/>
    <n v="25000"/>
    <n v="24774.31"/>
    <m/>
    <m/>
    <m/>
  </r>
  <r>
    <s v="C-6-22"/>
    <x v="2"/>
    <s v="Fence at American Legion Park"/>
    <m/>
    <x v="0"/>
    <s v="Capital"/>
    <n v="11956"/>
    <n v="11956"/>
    <m/>
    <m/>
    <m/>
  </r>
  <r>
    <s v="C-7-22"/>
    <x v="2"/>
    <s v="Rain barrel distribution"/>
    <m/>
    <x v="2"/>
    <s v="Operating"/>
    <n v="13400"/>
    <n v="13400"/>
    <m/>
    <m/>
    <m/>
  </r>
  <r>
    <s v="C-8-22"/>
    <x v="2"/>
    <s v="Godwin Park - beautification project"/>
    <m/>
    <x v="0"/>
    <s v="Operating"/>
    <n v="16000"/>
    <n v="0"/>
    <m/>
    <m/>
    <m/>
  </r>
  <r>
    <s v="C-9-22"/>
    <x v="2"/>
    <s v="Brazos Bridge tree planting and beautification"/>
    <m/>
    <x v="9"/>
    <s v="Operating"/>
    <n v="25000"/>
    <n v="25000"/>
    <m/>
    <m/>
    <m/>
  </r>
  <r>
    <s v="C-10-22"/>
    <x v="2"/>
    <s v="Oak Forest Park - pool improvements"/>
    <m/>
    <x v="0"/>
    <s v="Operating"/>
    <n v="10000"/>
    <n v="10000"/>
    <m/>
    <m/>
    <m/>
  </r>
  <r>
    <s v="C-11-22"/>
    <x v="2"/>
    <s v="Ditch maintenance"/>
    <m/>
    <x v="2"/>
    <s v="Operating"/>
    <n v="117453.47"/>
    <n v="117649.97"/>
    <m/>
    <m/>
    <m/>
  </r>
  <r>
    <s v="C-12-22"/>
    <x v="2"/>
    <s v="Panel replacements ($24,999.90)"/>
    <m/>
    <x v="2"/>
    <s v="Capital"/>
    <n v="0"/>
    <n v="0"/>
    <m/>
    <m/>
    <m/>
  </r>
  <r>
    <s v="C-13-22"/>
    <x v="2"/>
    <s v="Polaris Ranger Crew 1000XP"/>
    <m/>
    <x v="3"/>
    <s v="Capital"/>
    <n v="22614.09"/>
    <n v="21623"/>
    <m/>
    <m/>
    <m/>
  </r>
  <r>
    <s v="C-14-22"/>
    <x v="2"/>
    <s v="Safety improvements at intersection of Westheimer/Elgin &amp; Bagby ($11,410)"/>
    <m/>
    <x v="2"/>
    <s v="Capital"/>
    <n v="0"/>
    <n v="0"/>
    <m/>
    <m/>
    <m/>
  </r>
  <r>
    <s v="C-15-22"/>
    <x v="2"/>
    <s v="s. Braeswood @ Hillcroft Beautification Project - 5800 S. Braeswood"/>
    <m/>
    <x v="2"/>
    <s v="Operating"/>
    <n v="5000"/>
    <n v="5000"/>
    <m/>
    <m/>
    <m/>
  </r>
  <r>
    <s v="C-16-22"/>
    <x v="2"/>
    <s v="Houston Junior Forum building Murals"/>
    <m/>
    <x v="2"/>
    <s v="Operating"/>
    <n v="0"/>
    <n v="0"/>
    <m/>
    <m/>
    <m/>
  </r>
  <r>
    <s v="C-17-22"/>
    <x v="2"/>
    <s v="Sidewalk Project - Bissonnet/Montrose ($37,000)"/>
    <m/>
    <x v="2"/>
    <s v="Capital"/>
    <n v="0"/>
    <n v="0"/>
    <m/>
    <m/>
    <m/>
  </r>
  <r>
    <s v="C-18-22"/>
    <x v="2"/>
    <s v="CASE - Evelyn Rubenstein JCC of Houston, HITS Theater, The Woods Project, Inc. &amp; Young Audiences of Houston"/>
    <m/>
    <x v="0"/>
    <s v="Operating"/>
    <n v="18500"/>
    <n v="18500"/>
    <m/>
    <m/>
    <m/>
  </r>
  <r>
    <s v="C-19-22"/>
    <x v="2"/>
    <s v="Rain barrel - Rice University"/>
    <m/>
    <x v="2"/>
    <s v="Operating"/>
    <n v="23100"/>
    <n v="0"/>
    <m/>
    <m/>
    <m/>
  </r>
  <r>
    <s v="C-20-22"/>
    <x v="2"/>
    <s v="SPARK Parks - Re-SPARK of Memorial Elem School Sinclair"/>
    <m/>
    <x v="0"/>
    <s v="Operating"/>
    <n v="12245"/>
    <n v="0"/>
    <m/>
    <m/>
    <m/>
  </r>
  <r>
    <s v="C-21-22"/>
    <x v="2"/>
    <s v="Sponsored rescue event"/>
    <m/>
    <x v="1"/>
    <s v="Operating"/>
    <n v="7500"/>
    <n v="0"/>
    <m/>
    <m/>
    <m/>
  </r>
  <r>
    <s v="C-22-22"/>
    <x v="2"/>
    <s v="B-Cycle Station - Meyerland Jewish Community Center"/>
    <m/>
    <x v="9"/>
    <s v="Operating"/>
    <n v="31000"/>
    <n v="0"/>
    <m/>
    <m/>
    <m/>
  </r>
  <r>
    <s v="C-23-22"/>
    <x v="2"/>
    <s v="SPARK Park - Re-SPARK Sinclair Elementary &amp; Memorial Elementary"/>
    <m/>
    <x v="0"/>
    <s v="Operating"/>
    <n v="0"/>
    <n v="0"/>
    <m/>
    <m/>
    <m/>
  </r>
  <r>
    <s v="C-24-22"/>
    <x v="2"/>
    <s v="Central Division - purchase of AFIS machines, sound meters, etc."/>
    <m/>
    <x v="3"/>
    <s v="Operating"/>
    <n v="10000"/>
    <n v="0"/>
    <m/>
    <m/>
    <m/>
  </r>
  <r>
    <s v="C-25-22"/>
    <x v="2"/>
    <s v="Interfaith Ministries of Greater Houston - AniMeals "/>
    <m/>
    <x v="1"/>
    <s v="Operating"/>
    <n v="2500"/>
    <n v="0"/>
    <m/>
    <m/>
    <m/>
  </r>
  <r>
    <s v="C-26-22"/>
    <x v="2"/>
    <s v="Central Division - AFIS and sound meters"/>
    <m/>
    <x v="3"/>
    <s v="Operating"/>
    <n v="0"/>
    <n v="0"/>
    <m/>
    <m/>
    <m/>
  </r>
  <r>
    <s v="C-27-22"/>
    <x v="2"/>
    <s v="Air Monitors"/>
    <m/>
    <x v="10"/>
    <s v="Operating"/>
    <n v="7900"/>
    <n v="0"/>
    <m/>
    <m/>
    <m/>
  </r>
  <r>
    <s v="C-28-22"/>
    <x v="2"/>
    <s v="Halbert Park, Karl Young Park, West Gray Park, Cherryhurst Park, and Cleveland Park - colorization of tennis courts"/>
    <m/>
    <x v="0"/>
    <s v="Operating"/>
    <n v="43500"/>
    <n v="0"/>
    <m/>
    <m/>
    <m/>
  </r>
  <r>
    <s v="C-29-22"/>
    <x v="2"/>
    <s v="Plumbing project for Fire Stations 3 and 6"/>
    <m/>
    <x v="11"/>
    <s v="Operating"/>
    <n v="16000"/>
    <n v="15508.4"/>
    <m/>
    <m/>
    <m/>
  </r>
  <r>
    <s v="C-30-22"/>
    <x v="2"/>
    <s v="Gun safety and gun lock program"/>
    <m/>
    <x v="3"/>
    <s v="Operating"/>
    <n v="75000"/>
    <n v="0"/>
    <m/>
    <m/>
    <m/>
  </r>
  <r>
    <s v="C-31-22"/>
    <x v="2"/>
    <s v="New sidewalk and sidewalk repairs at locations throughout District C, as approved by Houston Public Works ($100K)"/>
    <m/>
    <x v="2"/>
    <s v="Capital"/>
    <n v="0"/>
    <n v="0"/>
    <m/>
    <m/>
    <m/>
  </r>
  <r>
    <s v="C-32-22"/>
    <x v="2"/>
    <s v="Panel Replacements for North Braeswood East from 610. Panels include N1, N2, N5, N6 and N11 ($60,060.00)"/>
    <m/>
    <x v="2"/>
    <s v="Capital"/>
    <n v="0"/>
    <n v="0"/>
    <m/>
    <m/>
    <m/>
  </r>
  <r>
    <s v="C-33-22"/>
    <x v="2"/>
    <s v="FY22 - District C Speed Cushions ($25k)"/>
    <m/>
    <x v="2"/>
    <s v="Capital"/>
    <n v="0"/>
    <n v="0"/>
    <m/>
    <m/>
    <m/>
  </r>
  <r>
    <s v="C-34-22"/>
    <x v="2"/>
    <s v="District C FY22 Overlay Projects ($100k)"/>
    <m/>
    <x v="2"/>
    <s v="Capital"/>
    <n v="0"/>
    <n v="0"/>
    <m/>
    <m/>
    <m/>
  </r>
  <r>
    <s v="C-35-22"/>
    <x v="2"/>
    <s v="District C FY22 Panel Replacements ($81,590.10)"/>
    <m/>
    <x v="2"/>
    <s v="Capital"/>
    <n v="0"/>
    <n v="0"/>
    <m/>
    <m/>
    <m/>
  </r>
  <r>
    <s v="C-36-22"/>
    <x v="2"/>
    <s v="Safety/High Water Rescue vehicle and ventilation system"/>
    <m/>
    <x v="11"/>
    <s v="Capital"/>
    <n v="20000"/>
    <n v="0"/>
    <m/>
    <m/>
    <m/>
  </r>
  <r>
    <s v="C-37-22"/>
    <x v="2"/>
    <s v="Senior Meals on Wheels"/>
    <m/>
    <x v="10"/>
    <s v="Operating"/>
    <n v="7500"/>
    <n v="0"/>
    <m/>
    <m/>
    <m/>
  </r>
  <r>
    <s v="C-38-22"/>
    <x v="2"/>
    <s v="District C TIRZ Projects ($100k)"/>
    <m/>
    <x v="2"/>
    <s v="Capital"/>
    <n v="0"/>
    <n v="0"/>
    <m/>
    <m/>
    <m/>
  </r>
  <r>
    <s v="C-39-22"/>
    <x v="2"/>
    <s v="Fourth Ward Food Desert Response"/>
    <m/>
    <x v="12"/>
    <s v="Operating"/>
    <n v="10000"/>
    <n v="0"/>
    <m/>
    <m/>
    <m/>
  </r>
  <r>
    <s v="C-40-22"/>
    <x v="2"/>
    <s v="Public Charging Stations - Memorial Park and Collier Park"/>
    <m/>
    <x v="13"/>
    <s v="Capital"/>
    <n v="15000"/>
    <n v="0"/>
    <m/>
    <m/>
    <m/>
  </r>
  <r>
    <s v="C-41-22"/>
    <x v="2"/>
    <s v="Brays Bayou B-Cycle Station - Along Brays Bayou within the 1 - 2 mile radius of JCC"/>
    <m/>
    <x v="9"/>
    <s v="Capital"/>
    <n v="16000"/>
    <n v="0"/>
    <m/>
    <m/>
    <m/>
  </r>
  <r>
    <s v="C-42-22"/>
    <x v="2"/>
    <s v="Neighborhood safety initiatives and improvements - bike lanes, paint, protection, crosswalk, security cameras, etc"/>
    <m/>
    <x v="2"/>
    <s v="Capital"/>
    <n v="40000"/>
    <n v="40000"/>
    <m/>
    <m/>
    <m/>
  </r>
  <r>
    <s v="C-43-22"/>
    <x v="2"/>
    <s v="Families with PRIDE Security"/>
    <m/>
    <x v="3"/>
    <s v="Operating"/>
    <n v="2000"/>
    <n v="0"/>
    <m/>
    <m/>
    <m/>
  </r>
  <r>
    <s v="C-44-22"/>
    <x v="2"/>
    <s v="Trees, Greening and Beautification in District C"/>
    <m/>
    <x v="0"/>
    <s v="Operating"/>
    <n v="10000"/>
    <n v="0"/>
    <m/>
    <m/>
    <m/>
  </r>
  <r>
    <s v="C-45-22"/>
    <x v="2"/>
    <s v="Candlelight, Cherryhurst, Godwin &amp; Love Community Center"/>
    <m/>
    <x v="0"/>
    <s v="Operating"/>
    <n v="4007.36"/>
    <n v="0"/>
    <m/>
    <m/>
    <m/>
  </r>
  <r>
    <s v="D-1-22"/>
    <x v="3"/>
    <s v="Portacan @ Riverside Park for movie night"/>
    <m/>
    <x v="0"/>
    <s v="Operating"/>
    <n v="225"/>
    <n v="0"/>
    <m/>
    <m/>
    <m/>
  </r>
  <r>
    <s v="D-2-22"/>
    <x v="3"/>
    <s v="Sidewalk extension - Almeda Genoa @ Furman ($6,000)"/>
    <m/>
    <x v="2"/>
    <s v="Capital"/>
    <n v="0"/>
    <n v="0"/>
    <m/>
    <m/>
    <m/>
  </r>
  <r>
    <s v="D-3-22"/>
    <x v="3"/>
    <s v="Portacans - Scales and Schnur Parks (D-7-19)"/>
    <m/>
    <x v="0"/>
    <s v="Operating"/>
    <n v="6480"/>
    <n v="5599.66"/>
    <m/>
    <m/>
    <m/>
  </r>
  <r>
    <s v="D-4-22"/>
    <x v="3"/>
    <s v="Robodials (D-13-19)"/>
    <m/>
    <x v="6"/>
    <s v="Operating"/>
    <n v="3117.65"/>
    <n v="-1257.46"/>
    <m/>
    <m/>
    <m/>
  </r>
  <r>
    <s v="D-5-22"/>
    <x v="3"/>
    <s v="HOT Team"/>
    <m/>
    <x v="5"/>
    <s v="Operating"/>
    <n v="175354.81"/>
    <n v="175354.81"/>
    <m/>
    <m/>
    <m/>
  </r>
  <r>
    <s v="D-6-22"/>
    <x v="3"/>
    <s v="Overtime - South Central"/>
    <m/>
    <x v="3"/>
    <s v="Operating"/>
    <n v="20000"/>
    <n v="19766.580000000002"/>
    <m/>
    <m/>
    <m/>
  </r>
  <r>
    <s v="D-7-22"/>
    <x v="3"/>
    <s v="Canva website"/>
    <m/>
    <x v="6"/>
    <s v="Operating"/>
    <n v="150"/>
    <n v="0"/>
    <m/>
    <m/>
    <m/>
  </r>
  <r>
    <s v="D-8-22"/>
    <x v="3"/>
    <s v="Minor senior home repairs"/>
    <m/>
    <x v="10"/>
    <s v="Operating"/>
    <n v="60000"/>
    <n v="0"/>
    <m/>
    <m/>
    <m/>
  </r>
  <r>
    <s v="D-9-22"/>
    <x v="3"/>
    <s v="Improvements to District D portion of Columbia Tap bike trail"/>
    <m/>
    <x v="0"/>
    <s v="Capital"/>
    <n v="106567.21"/>
    <n v="106567.21"/>
    <m/>
    <m/>
    <m/>
  </r>
  <r>
    <s v="D-10-22"/>
    <x v="3"/>
    <s v="DRT - Overtime"/>
    <m/>
    <x v="3"/>
    <s v="Operating"/>
    <n v="5337.6"/>
    <n v="5337.6"/>
    <m/>
    <m/>
    <m/>
  </r>
  <r>
    <s v="D-11-22"/>
    <x v="3"/>
    <s v="ADA Sidewalk - Almeda Genoa @ Furman ($6,000)"/>
    <m/>
    <x v="2"/>
    <s v="Capital"/>
    <n v="0"/>
    <n v="0"/>
    <m/>
    <m/>
    <m/>
  </r>
  <r>
    <s v="D-12-22"/>
    <x v="3"/>
    <s v="Lockhart Elementary School - purchase of 70 laptops"/>
    <m/>
    <x v="12"/>
    <s v="Operating"/>
    <n v="20000"/>
    <n v="20000"/>
    <m/>
    <m/>
    <m/>
  </r>
  <r>
    <s v="D-13-22"/>
    <x v="3"/>
    <s v="Sidewalk replacement - 3412 Arbor St., 77004 ($3,000)"/>
    <m/>
    <x v="2"/>
    <s v="Capital"/>
    <n v="0"/>
    <n v="0"/>
    <m/>
    <m/>
    <m/>
  </r>
  <r>
    <s v="D-14-22"/>
    <x v="3"/>
    <s v="SPARK Park - Reynolds Elementary"/>
    <m/>
    <x v="0"/>
    <s v="Operating"/>
    <n v="10000"/>
    <n v="10000"/>
    <m/>
    <m/>
    <m/>
  </r>
  <r>
    <s v="D-15-22"/>
    <x v="3"/>
    <s v="Speed cushions - Greater South Union ($90,000)"/>
    <m/>
    <x v="2"/>
    <s v="Capital"/>
    <n v="0"/>
    <n v="0"/>
    <m/>
    <m/>
    <m/>
  </r>
  <r>
    <s v="D-16-22"/>
    <x v="3"/>
    <s v="Vaccination, microchipping, and spay/neuter services "/>
    <m/>
    <x v="1"/>
    <s v="Operating"/>
    <n v="25000"/>
    <n v="3640"/>
    <m/>
    <m/>
    <m/>
  </r>
  <r>
    <s v="D-17-22"/>
    <x v="3"/>
    <s v="Mayor's Office - Complete Communities food for attendees of Green Opportunities Career Expo"/>
    <m/>
    <x v="14"/>
    <s v="Operating"/>
    <n v="20000"/>
    <n v="15280.2"/>
    <m/>
    <m/>
    <m/>
  </r>
  <r>
    <s v="D-18-22"/>
    <x v="3"/>
    <s v="Security for Dental Clinic @ Emancipation Park"/>
    <m/>
    <x v="3"/>
    <s v="Operating"/>
    <n v="12845"/>
    <n v="10455"/>
    <m/>
    <m/>
    <m/>
  </r>
  <r>
    <s v="D-19-22"/>
    <x v="3"/>
    <s v="Dump Truck for Keep Houston Beautiful Event"/>
    <m/>
    <x v="5"/>
    <s v="Operating"/>
    <n v="800"/>
    <n v="0"/>
    <m/>
    <m/>
    <m/>
  </r>
  <r>
    <s v="D-20-22"/>
    <x v="3"/>
    <s v="HOT Team - "/>
    <m/>
    <x v="5"/>
    <s v="Operating"/>
    <n v="150000"/>
    <n v="7383.06"/>
    <m/>
    <m/>
    <m/>
  </r>
  <r>
    <s v="D-21-22"/>
    <x v="3"/>
    <s v="Southeast Division - 10 Digital Noise Meters"/>
    <m/>
    <x v="3"/>
    <s v="Operating"/>
    <n v="5337.6"/>
    <n v="0"/>
    <m/>
    <m/>
    <m/>
  </r>
  <r>
    <s v="D-22-22"/>
    <x v="3"/>
    <s v="Sidewalk - 3200 Parkwood ($43,700)"/>
    <m/>
    <x v="2"/>
    <s v="Capital"/>
    <n v="0"/>
    <n v="0"/>
    <m/>
    <m/>
    <m/>
  </r>
  <r>
    <s v="D-23-22"/>
    <x v="3"/>
    <s v="Sidewalk - 3000 Wentworth ($19,500)"/>
    <m/>
    <x v="2"/>
    <s v="Capital"/>
    <n v="0"/>
    <n v="0"/>
    <m/>
    <m/>
    <m/>
  </r>
  <r>
    <s v="D-24-22"/>
    <x v="3"/>
    <s v="Sidewalk - 2400 Arbor ($19,500)"/>
    <m/>
    <x v="2"/>
    <s v="Capital"/>
    <n v="0"/>
    <n v="0"/>
    <m/>
    <m/>
    <m/>
  </r>
  <r>
    <s v="D-25-22"/>
    <x v="3"/>
    <s v="Sidewalks - 3300 Ozark ($270,000)"/>
    <m/>
    <x v="2"/>
    <s v="Capital"/>
    <n v="0"/>
    <n v="0"/>
    <m/>
    <m/>
    <m/>
  </r>
  <r>
    <s v="D-26-22"/>
    <x v="3"/>
    <s v="40 Flock LPR cameras"/>
    <m/>
    <x v="3"/>
    <s v="Capital"/>
    <n v="100000"/>
    <n v="0"/>
    <m/>
    <m/>
    <m/>
  </r>
  <r>
    <s v="D-27-22"/>
    <x v="3"/>
    <s v="Portacans - Yellowstone Park event"/>
    <m/>
    <x v="0"/>
    <s v="Operating"/>
    <n v="180"/>
    <n v="0"/>
    <m/>
    <m/>
    <m/>
  </r>
  <r>
    <s v="D-28-22"/>
    <x v="3"/>
    <s v="Portacans - Emancipation Park"/>
    <m/>
    <x v="0"/>
    <s v="Operating"/>
    <n v="3240"/>
    <n v="0"/>
    <m/>
    <m/>
    <m/>
  </r>
  <r>
    <s v="D-29-22"/>
    <x v="3"/>
    <s v="District D Expungement Fair "/>
    <m/>
    <x v="4"/>
    <s v="Operating"/>
    <n v="2500"/>
    <n v="0"/>
    <m/>
    <m/>
    <m/>
  </r>
  <r>
    <s v="D-30-22"/>
    <x v="3"/>
    <s v="Audio/Video System for a community town hall meeting on Tuesday, May 31st. "/>
    <m/>
    <x v="6"/>
    <s v="Operating"/>
    <n v="2595"/>
    <n v="2595"/>
    <m/>
    <m/>
    <m/>
  </r>
  <r>
    <s v="D-31-22"/>
    <x v="3"/>
    <s v="Venue for Historic Designation Community informational meeting"/>
    <m/>
    <x v="6"/>
    <s v="Operating"/>
    <n v="500"/>
    <n v="0"/>
    <m/>
    <m/>
    <m/>
  </r>
  <r>
    <s v="D-32-22"/>
    <x v="3"/>
    <s v="ParkHouston/ARA - overtime and signage"/>
    <m/>
    <x v="1"/>
    <s v="Operating"/>
    <n v="10000"/>
    <n v="0"/>
    <m/>
    <m/>
    <m/>
  </r>
  <r>
    <s v="D-33-22"/>
    <x v="3"/>
    <s v="2 ATV All Terrain Vehicles"/>
    <m/>
    <x v="3"/>
    <s v="Capital"/>
    <n v="44000"/>
    <n v="0"/>
    <m/>
    <m/>
    <m/>
  </r>
  <r>
    <s v="E-1-22"/>
    <x v="4"/>
    <s v="Drones for HPD Lake Patrol "/>
    <m/>
    <x v="3"/>
    <s v="Capital"/>
    <n v="22716"/>
    <n v="17400"/>
    <m/>
    <m/>
    <m/>
  </r>
  <r>
    <s v="E-2-22"/>
    <x v="4"/>
    <s v="HPD Overtime - Clear Lake Recycling Center (R623) and the METRO - Kingwood Park and Ride (R877)"/>
    <m/>
    <x v="3"/>
    <s v="Operating"/>
    <n v="77000"/>
    <n v="33837.83"/>
    <m/>
    <m/>
    <m/>
  </r>
  <r>
    <s v="E-3-22"/>
    <x v="4"/>
    <s v="Bay Area Houston Economic Partnership (B-1-19)"/>
    <m/>
    <x v="0"/>
    <s v="Operating"/>
    <n v="49500"/>
    <n v="49500"/>
    <m/>
    <m/>
    <m/>
  </r>
  <r>
    <s v="E-4-22"/>
    <x v="4"/>
    <s v="Lake Patrol Division - deep v boat"/>
    <m/>
    <x v="3"/>
    <s v="Operating"/>
    <n v="115000"/>
    <n v="0"/>
    <m/>
    <m/>
    <m/>
  </r>
  <r>
    <s v="E-5-22"/>
    <x v="4"/>
    <s v="Stalker SAM trailer - Kingwood Division"/>
    <m/>
    <x v="3"/>
    <s v="Operating"/>
    <n v="8695"/>
    <n v="7423"/>
    <m/>
    <m/>
    <m/>
  </r>
  <r>
    <s v="E-6-22"/>
    <x v="4"/>
    <s v="Stalker SAM trailer - Clear Lake Division"/>
    <m/>
    <x v="3"/>
    <s v="Operating"/>
    <n v="8695"/>
    <n v="7423"/>
    <m/>
    <m/>
    <m/>
  </r>
  <r>
    <s v="E-7-22"/>
    <x v="4"/>
    <s v="Stalker SAM trailer - Eastside Division"/>
    <m/>
    <x v="3"/>
    <s v="Operating"/>
    <n v="8695"/>
    <n v="7423"/>
    <m/>
    <m/>
    <m/>
  </r>
  <r>
    <s v="E-8-22"/>
    <x v="4"/>
    <s v="Increased Vehicular Patrol Initiative - Baybrook Mall"/>
    <m/>
    <x v="3"/>
    <s v="Operating"/>
    <n v="10000"/>
    <n v="10000"/>
    <m/>
    <m/>
    <m/>
  </r>
  <r>
    <s v="E-9-22"/>
    <x v="4"/>
    <s v="Crime Suppression Initiative - Baybrook Mall"/>
    <m/>
    <x v="3"/>
    <s v="Operating"/>
    <n v="7000"/>
    <n v="7000"/>
    <m/>
    <m/>
    <m/>
  </r>
  <r>
    <s v="E-10-22"/>
    <x v="4"/>
    <s v="Crime Suppression Initiative - Baybrook Mall"/>
    <m/>
    <x v="3"/>
    <s v="Operating"/>
    <n v="3000"/>
    <n v="3000"/>
    <m/>
    <m/>
    <m/>
  </r>
  <r>
    <s v="E-11-22"/>
    <x v="4"/>
    <s v="Increased Vehicular Patrol Initiative - Clear Lake Division"/>
    <m/>
    <x v="3"/>
    <s v="Operating"/>
    <n v="15000"/>
    <n v="15000"/>
    <m/>
    <m/>
    <m/>
  </r>
  <r>
    <s v="E-12-22"/>
    <x v="4"/>
    <s v="Crime Suppression Initiative - Clear Lake Division"/>
    <m/>
    <x v="3"/>
    <s v="Operating"/>
    <n v="10000"/>
    <n v="9770.67"/>
    <m/>
    <m/>
    <m/>
  </r>
  <r>
    <s v="E-13-22"/>
    <x v="4"/>
    <s v="Increased Vehicular Patrol Initiative - Clear Lake Division"/>
    <m/>
    <x v="3"/>
    <s v="Operating"/>
    <n v="5000"/>
    <n v="0"/>
    <m/>
    <m/>
    <m/>
  </r>
  <r>
    <s v="E-14-22"/>
    <x v="4"/>
    <s v="Increased Vehicular Patrol Initiative - Clear Lake Division"/>
    <m/>
    <x v="3"/>
    <s v="Operating"/>
    <n v="70000"/>
    <n v="50365.18"/>
    <m/>
    <m/>
    <m/>
  </r>
  <r>
    <s v="E-15-22"/>
    <x v="4"/>
    <s v="Lake Houston Public Meeting"/>
    <m/>
    <x v="14"/>
    <s v="Operating"/>
    <n v="1890"/>
    <n v="1890"/>
    <m/>
    <m/>
    <m/>
  </r>
  <r>
    <s v="E-16-22"/>
    <x v="4"/>
    <s v="Overtime Initiative - Kingwood Division "/>
    <m/>
    <x v="3"/>
    <s v="Operating"/>
    <n v="10000"/>
    <n v="7586.22"/>
    <m/>
    <m/>
    <m/>
  </r>
  <r>
    <s v="E-17-22"/>
    <x v="4"/>
    <s v="Lake Houston Safety Plan Swag"/>
    <m/>
    <x v="3"/>
    <s v="Operating"/>
    <n v="5000"/>
    <n v="5000"/>
    <m/>
    <m/>
    <m/>
  </r>
  <r>
    <s v="E-18-22"/>
    <x v="4"/>
    <s v="Panel replacement - Willow Terrace Drive ($101,800)"/>
    <m/>
    <x v="2"/>
    <s v="Capital"/>
    <n v="0"/>
    <n v="0"/>
    <m/>
    <m/>
    <m/>
  </r>
  <r>
    <s v="E-19-22"/>
    <x v="4"/>
    <s v="Online &amp; Newspaper Publication "/>
    <m/>
    <x v="7"/>
    <s v="Operating"/>
    <n v="12180"/>
    <n v="12180"/>
    <m/>
    <m/>
    <m/>
  </r>
  <r>
    <s v="E-20-22"/>
    <x v="4"/>
    <s v="Hummingbird Sonar for 3 boats - Lake Patrol"/>
    <m/>
    <x v="3"/>
    <s v="Operating"/>
    <n v="7499.97"/>
    <n v="7499.97"/>
    <m/>
    <m/>
    <m/>
  </r>
  <r>
    <s v="E-21-22"/>
    <x v="4"/>
    <s v="Jump starter boxes - Lake Patrol"/>
    <m/>
    <x v="3"/>
    <s v="Operating"/>
    <n v="259.98"/>
    <n v="259.98"/>
    <m/>
    <m/>
    <m/>
  </r>
  <r>
    <s v="E-22-22"/>
    <x v="4"/>
    <s v="Trauma shears, Tourniquet case, chest seal - Kingwood Division"/>
    <m/>
    <x v="3"/>
    <s v="Operating"/>
    <n v="5267.45"/>
    <n v="3837.2"/>
    <m/>
    <m/>
    <m/>
  </r>
  <r>
    <s v="E-23-22"/>
    <x v="4"/>
    <s v="Trauma shears, Tourniquet case, chest seal - Clear Lake Division"/>
    <m/>
    <x v="3"/>
    <s v="Operating"/>
    <n v="5266.04"/>
    <n v="5266.04"/>
    <m/>
    <m/>
    <m/>
  </r>
  <r>
    <s v="E-24-22"/>
    <x v="4"/>
    <s v="CPR Lifesaving equipment - Kingwood Divison"/>
    <m/>
    <x v="3"/>
    <s v="Operating"/>
    <n v="265.77999999999997"/>
    <n v="265.77999999999997"/>
    <m/>
    <m/>
    <m/>
  </r>
  <r>
    <s v="E-25-22"/>
    <x v="4"/>
    <s v="Kingwood Community Center - audiovisual equipment upgrades"/>
    <m/>
    <x v="0"/>
    <s v="Operating"/>
    <n v="8668.61"/>
    <n v="6946.11"/>
    <m/>
    <m/>
    <m/>
  </r>
  <r>
    <s v="E-26-22"/>
    <x v="4"/>
    <s v="2903 Prarie Hill - wheelchair ramp repair"/>
    <m/>
    <x v="2"/>
    <s v="Operating"/>
    <n v="3800"/>
    <n v="3800"/>
    <m/>
    <m/>
    <m/>
  </r>
  <r>
    <s v="E-27-22"/>
    <x v="4"/>
    <s v="Chevy Z71 4x4 High Water Vehicle - Lake Patrol"/>
    <m/>
    <x v="3"/>
    <s v="Operating"/>
    <n v="41000"/>
    <n v="29175"/>
    <m/>
    <m/>
    <m/>
  </r>
  <r>
    <s v="E-28-22"/>
    <x v="4"/>
    <s v="Kingwood thoroughfare dead and dangerous tree removal"/>
    <m/>
    <x v="0"/>
    <s v="Operating"/>
    <n v="540.75"/>
    <n v="540.75"/>
    <m/>
    <m/>
    <m/>
  </r>
  <r>
    <s v="E-29-22"/>
    <x v="4"/>
    <s v="Panel replacement - Kingwood Dr. eastbound lanes from Lake Kingwood Trail to Oak Street ($99,600)"/>
    <m/>
    <x v="2"/>
    <s v="Capital"/>
    <n v="0"/>
    <n v="0"/>
    <m/>
    <m/>
    <m/>
  </r>
  <r>
    <s v="E-30-22"/>
    <x v="4"/>
    <s v="Overlay - Uvalde, between Emporia S and Duluth ($177,000)"/>
    <m/>
    <x v="2"/>
    <s v="Capital"/>
    <n v="0"/>
    <n v="0"/>
    <m/>
    <m/>
    <m/>
  </r>
  <r>
    <s v="E-31-22"/>
    <x v="4"/>
    <s v="Panel replacement - Kingwood Dr., westbound lanes from King's Forest to Woodland Hills ($76,300)"/>
    <m/>
    <x v="2"/>
    <s v="Capital"/>
    <n v="0"/>
    <n v="0"/>
    <m/>
    <m/>
    <m/>
  </r>
  <r>
    <s v="E-32-22"/>
    <x v="4"/>
    <s v="Panel replacement - W Lake Houston Parkway between Magnolia Cove and Ben's Bransch ($38,200)"/>
    <m/>
    <x v="2"/>
    <s v="Capital"/>
    <n v="0"/>
    <n v="0"/>
    <m/>
    <m/>
    <m/>
  </r>
  <r>
    <s v="E-33-22"/>
    <x v="4"/>
    <s v="Kingwood - staff the 10/3 BOPA recycling event "/>
    <m/>
    <x v="3"/>
    <s v="Operating"/>
    <n v="3116.36"/>
    <n v="3116.36"/>
    <m/>
    <m/>
    <m/>
  </r>
  <r>
    <s v="E-34-22"/>
    <x v="4"/>
    <s v="Lake Houston - directional signage"/>
    <m/>
    <x v="2"/>
    <s v="Operating"/>
    <n v="6150"/>
    <n v="5250"/>
    <m/>
    <m/>
    <m/>
  </r>
  <r>
    <s v="E-35-22"/>
    <x v="4"/>
    <s v="Fire Stations 101, 102 &amp; 103 - fence installation"/>
    <m/>
    <x v="11"/>
    <s v="Operating"/>
    <n v="4850.7"/>
    <n v="0"/>
    <m/>
    <m/>
    <m/>
  </r>
  <r>
    <s v="E-36-22"/>
    <x v="4"/>
    <s v="HPD - Lake Patrol - replacement of awning "/>
    <m/>
    <x v="3"/>
    <s v="Operating"/>
    <n v="0"/>
    <n v="0"/>
    <m/>
    <m/>
    <m/>
  </r>
  <r>
    <s v="E-37-22"/>
    <x v="4"/>
    <s v="Kingwood Fire Stations 101, 102, and 103 - screened dumpsters"/>
    <m/>
    <x v="11"/>
    <s v="Operating"/>
    <n v="0"/>
    <n v="0"/>
    <m/>
    <m/>
    <m/>
  </r>
  <r>
    <s v="E-38-22"/>
    <x v="4"/>
    <s v="METRO Kingwood Park and Ride - BOPA security"/>
    <m/>
    <x v="3"/>
    <s v="Operating"/>
    <n v="850"/>
    <n v="850"/>
    <m/>
    <m/>
    <m/>
  </r>
  <r>
    <s v="E-39-22"/>
    <x v="4"/>
    <s v="Clear Lake Ellington Field Recycling Center - BOPA event security "/>
    <m/>
    <x v="3"/>
    <s v="Operating"/>
    <n v="850"/>
    <n v="850"/>
    <m/>
    <m/>
    <m/>
  </r>
  <r>
    <s v="E-40-22"/>
    <x v="4"/>
    <s v="Kingwood Community Center - redistricting town hall meeting security"/>
    <m/>
    <x v="3"/>
    <s v="Operating"/>
    <n v="850"/>
    <n v="850"/>
    <m/>
    <m/>
    <m/>
  </r>
  <r>
    <s v="E-41-22"/>
    <x v="4"/>
    <s v="Space Center Houston - redistricting town hall meeting security"/>
    <m/>
    <x v="3"/>
    <s v="Operating"/>
    <n v="850"/>
    <n v="850"/>
    <m/>
    <m/>
    <m/>
  </r>
  <r>
    <s v="E-42-22"/>
    <x v="4"/>
    <s v="METRO Kingwood Park and Ride - security for April 26th event"/>
    <m/>
    <x v="3"/>
    <s v="Operating"/>
    <n v="850"/>
    <n v="850"/>
    <m/>
    <m/>
    <m/>
  </r>
  <r>
    <s v="E-43-22"/>
    <x v="4"/>
    <s v="Removal of dead and dangerous trees from the medians and esplanades."/>
    <m/>
    <x v="0"/>
    <s v="Operating"/>
    <n v="23819.82"/>
    <n v="0"/>
    <m/>
    <m/>
    <m/>
  </r>
  <r>
    <s v="F-1-22"/>
    <x v="5"/>
    <s v="Shadow Lake - bike trail ($75k)"/>
    <m/>
    <x v="0"/>
    <s v="Operating"/>
    <n v="75000"/>
    <n v="0"/>
    <m/>
    <m/>
    <m/>
  </r>
  <r>
    <s v="F-2-22"/>
    <x v="5"/>
    <s v="HPD -Westside DRT Overtime"/>
    <m/>
    <x v="3"/>
    <s v="Operating"/>
    <n v="10322.16"/>
    <n v="8348.7099999999991"/>
    <m/>
    <m/>
    <m/>
  </r>
  <r>
    <s v="F-3-22"/>
    <x v="5"/>
    <s v="HPD -Midwest DRT Overtime"/>
    <m/>
    <x v="3"/>
    <s v="Operating"/>
    <n v="4626.59"/>
    <n v="4581.93"/>
    <m/>
    <m/>
    <m/>
  </r>
  <r>
    <s v="F-4-22"/>
    <x v="5"/>
    <s v="HOT Team - Illegal Dumping (F-29-20)"/>
    <m/>
    <x v="5"/>
    <s v="Operating"/>
    <n v="111938.29"/>
    <n v="74980.070000000007"/>
    <m/>
    <m/>
    <m/>
  </r>
  <r>
    <s v="F-5-22"/>
    <x v="5"/>
    <s v="CASE for Kids "/>
    <m/>
    <x v="0"/>
    <s v="Operating"/>
    <n v="30000"/>
    <n v="30000"/>
    <m/>
    <m/>
    <m/>
  </r>
  <r>
    <s v="F-6-22"/>
    <x v="5"/>
    <s v="District-wide animal sweeps"/>
    <m/>
    <x v="1"/>
    <s v="Operating"/>
    <n v="13365.37"/>
    <n v="13365.37"/>
    <m/>
    <m/>
    <m/>
  </r>
  <r>
    <s v="F-7-22"/>
    <x v="5"/>
    <s v="Career Fair - Alief ISD custodial services"/>
    <m/>
    <x v="7"/>
    <s v="Operating"/>
    <n v="270"/>
    <n v="270"/>
    <m/>
    <m/>
    <m/>
  </r>
  <r>
    <s v="F-8-22"/>
    <x v="5"/>
    <s v="Mulch and trees for 5 esplanades between Bissonnet and Keagan's Glen"/>
    <m/>
    <x v="0"/>
    <s v="Operating"/>
    <n v="3100"/>
    <n v="3100"/>
    <m/>
    <m/>
    <m/>
  </r>
  <r>
    <s v="F-9-22"/>
    <x v="5"/>
    <s v="Neighborhood Matching Grant - Fruit Trees for Alief Community Garden Project"/>
    <m/>
    <x v="4"/>
    <s v="Operating"/>
    <n v="913.36"/>
    <n v="0"/>
    <m/>
    <m/>
    <m/>
  </r>
  <r>
    <s v="F-10-22"/>
    <x v="5"/>
    <s v="Spay and neuter - Alief ISD Center"/>
    <m/>
    <x v="1"/>
    <s v="Operating"/>
    <n v="5000"/>
    <n v="5000"/>
    <m/>
    <m/>
    <m/>
  </r>
  <r>
    <s v="F-11-22"/>
    <x v="5"/>
    <s v="SPARK Parks - Kennedy, Chancellor, and Alexander Elementary Schools"/>
    <m/>
    <x v="0"/>
    <s v="Operating"/>
    <n v="30000"/>
    <n v="30000"/>
    <m/>
    <m/>
    <m/>
  </r>
  <r>
    <s v="F-12-22"/>
    <x v="5"/>
    <s v="Speed humps (5) - intersections between Beechnut, Cook, S. Dairy Ashford and Newbrook ($59,300)"/>
    <m/>
    <x v="2"/>
    <s v="Capital"/>
    <n v="0"/>
    <n v="0"/>
    <m/>
    <m/>
    <m/>
  </r>
  <r>
    <s v="F-13-22"/>
    <x v="5"/>
    <s v="Meadowglen Ln. @ Stoney Brook Dr. and Pagewood Ln. @ Freshmeadows Dr. - speed control ($12,100)"/>
    <m/>
    <x v="2"/>
    <s v="Capital"/>
    <n v="0"/>
    <n v="0"/>
    <m/>
    <m/>
    <m/>
  </r>
  <r>
    <s v="F-14-22"/>
    <x v="5"/>
    <s v="Matching funds to Houston Latino Film Festival"/>
    <m/>
    <x v="14"/>
    <s v="Operating"/>
    <n v="10000"/>
    <n v="0"/>
    <m/>
    <m/>
    <m/>
  </r>
  <r>
    <s v="F-15-22"/>
    <x v="5"/>
    <s v="Hackberry Park - informational event"/>
    <m/>
    <x v="0"/>
    <s v="Operating"/>
    <n v="3000"/>
    <n v="0"/>
    <m/>
    <m/>
    <m/>
  </r>
  <r>
    <s v="F-16-22"/>
    <x v="5"/>
    <s v="Sidewalk/ramp replacement - Ashling Dr. ($40,000)"/>
    <m/>
    <x v="2"/>
    <s v="Capital"/>
    <n v="0"/>
    <n v="0"/>
    <m/>
    <m/>
    <m/>
  </r>
  <r>
    <s v="F-17-22"/>
    <x v="5"/>
    <s v="17 speed cushions - S. Pinesap, High Star, S. Briard Bayou Dr., Clarewood ($77,600)"/>
    <m/>
    <x v="2"/>
    <s v="Capital"/>
    <n v="0"/>
    <n v="0"/>
    <m/>
    <m/>
    <m/>
  </r>
  <r>
    <s v="F-18-22"/>
    <x v="5"/>
    <s v="Remove/replace ramps - Alief ISD Center for Talent Development, Chancellor Elem, Heflin Elem, Mata Intermediate ($59,470)"/>
    <m/>
    <x v="2"/>
    <s v="Capital"/>
    <n v="0"/>
    <n v="0"/>
    <m/>
    <m/>
    <m/>
  </r>
  <r>
    <s v="F-19-22"/>
    <x v="5"/>
    <s v="5 speed cushions - Highstar, between Cook and S. Dairy Ashford ($32,700)"/>
    <m/>
    <x v="2"/>
    <s v="Capital"/>
    <n v="0"/>
    <n v="0"/>
    <m/>
    <m/>
    <m/>
  </r>
  <r>
    <s v="F-20-22"/>
    <x v="5"/>
    <s v="Equipment for various HFD stations "/>
    <m/>
    <x v="11"/>
    <s v="Operating"/>
    <n v="195855.48"/>
    <n v="195855.48"/>
    <m/>
    <m/>
    <m/>
  </r>
  <r>
    <s v="F-21-22"/>
    <x v="5"/>
    <s v="Houston Toolbank"/>
    <m/>
    <x v="7"/>
    <s v="Operating"/>
    <n v="40295"/>
    <n v="0"/>
    <m/>
    <m/>
    <m/>
  </r>
  <r>
    <s v="F-22-22"/>
    <x v="5"/>
    <s v="Career Fair - Allief Center for Talent and Development "/>
    <m/>
    <x v="7"/>
    <s v="Operating"/>
    <n v="2500"/>
    <n v="0"/>
    <m/>
    <m/>
    <m/>
  </r>
  <r>
    <s v="F-23-22"/>
    <x v="5"/>
    <s v="40 Flock LPR cameras"/>
    <m/>
    <x v="3"/>
    <s v="Capital"/>
    <n v="110000"/>
    <n v="0"/>
    <m/>
    <m/>
    <m/>
  </r>
  <r>
    <s v="F-24-22"/>
    <x v="5"/>
    <s v="Dark Spaces Initiative"/>
    <m/>
    <x v="0"/>
    <s v="Operating"/>
    <n v="15000"/>
    <n v="0"/>
    <m/>
    <m/>
    <m/>
  </r>
  <r>
    <s v="F-25-22"/>
    <x v="5"/>
    <s v="Highmeadow Drive Curb Gutter Repair ($3,000)"/>
    <m/>
    <x v="2"/>
    <s v="Operating"/>
    <n v="0"/>
    <n v="0"/>
    <m/>
    <m/>
    <m/>
  </r>
  <r>
    <s v="F-26-22"/>
    <x v="5"/>
    <s v="Remove and replace sidewalks on whole block and 8 ADA ramps ($100k)"/>
    <m/>
    <x v="2"/>
    <s v="Capital"/>
    <n v="0"/>
    <n v="0"/>
    <m/>
    <m/>
    <m/>
  </r>
  <r>
    <s v="F-27-22"/>
    <x v="5"/>
    <s v="Remove/replace sidewalk ($9,650)"/>
    <m/>
    <x v="2"/>
    <s v="Capital"/>
    <n v="0"/>
    <n v="0"/>
    <m/>
    <m/>
    <m/>
  </r>
  <r>
    <s v="F-28-22"/>
    <x v="5"/>
    <s v="Sidewalks, pavement markings, and panel replacements ($179,068.40)"/>
    <m/>
    <x v="2"/>
    <s v="Capital"/>
    <n v="72888.399999999994"/>
    <n v="72888.399999999994"/>
    <m/>
    <m/>
    <m/>
  </r>
  <r>
    <s v="F-29-22"/>
    <x v="5"/>
    <s v="Spay and Neuter Project for constituents."/>
    <m/>
    <x v="0"/>
    <s v="Operating"/>
    <n v="12590.52"/>
    <n v="6130"/>
    <m/>
    <m/>
    <m/>
  </r>
  <r>
    <s v="G-1-22"/>
    <x v="6"/>
    <s v="Eldridge,  Memorial to I-10 - pavement markings and lane re-striping $22,269)"/>
    <m/>
    <x v="2"/>
    <s v="Capital"/>
    <n v="0"/>
    <n v="0"/>
    <m/>
    <m/>
    <m/>
  </r>
  <r>
    <s v="G-2-22"/>
    <x v="6"/>
    <s v="SPARK Park - Mandarin Immersion Magnet School - 5445 W. Alabama"/>
    <m/>
    <x v="0"/>
    <s v="Operating"/>
    <n v="10000"/>
    <n v="10000"/>
    <m/>
    <m/>
    <m/>
  </r>
  <r>
    <s v="G-3-22"/>
    <x v="6"/>
    <s v="SPARK Park - Daily Elementary - 12909 Briar Forest"/>
    <m/>
    <x v="0"/>
    <s v="Operating"/>
    <n v="10000"/>
    <n v="10000"/>
    <m/>
    <m/>
    <m/>
  </r>
  <r>
    <s v="G-4-22"/>
    <x v="6"/>
    <s v="Trotter YWCA - swim program"/>
    <m/>
    <x v="0"/>
    <s v="Operating"/>
    <n v="8715"/>
    <n v="8715"/>
    <m/>
    <m/>
    <m/>
  </r>
  <r>
    <s v="G-5-22"/>
    <x v="6"/>
    <s v="Pet Food Pantry"/>
    <m/>
    <x v="1"/>
    <s v="Operating"/>
    <n v="0"/>
    <n v="0"/>
    <m/>
    <m/>
    <m/>
  </r>
  <r>
    <s v="G-6-22"/>
    <x v="6"/>
    <s v="Waldemar Park - dedication plaque"/>
    <m/>
    <x v="0"/>
    <s v="Operating"/>
    <n v="5000"/>
    <n v="0"/>
    <m/>
    <m/>
    <m/>
  </r>
  <r>
    <s v="G-7-22"/>
    <x v="6"/>
    <s v="Overtime - Midwest "/>
    <m/>
    <x v="3"/>
    <s v="Operating"/>
    <n v="50000"/>
    <n v="48256.26"/>
    <m/>
    <m/>
    <m/>
  </r>
  <r>
    <s v="G-8-22"/>
    <x v="6"/>
    <s v="Overtime - Westside"/>
    <m/>
    <x v="3"/>
    <s v="Operating"/>
    <n v="52001.77"/>
    <n v="52001.77"/>
    <m/>
    <m/>
    <m/>
  </r>
  <r>
    <s v="G-9-22"/>
    <x v="6"/>
    <s v="Street lights - Memorial Club Townhomes"/>
    <m/>
    <x v="2"/>
    <s v="Operating"/>
    <n v="3571.92"/>
    <n v="0"/>
    <m/>
    <m/>
    <m/>
  </r>
  <r>
    <s v="G-10-22"/>
    <x v="6"/>
    <s v="Sidewalk - Brittmore and Memorial ($35,000)"/>
    <m/>
    <x v="2"/>
    <s v="Capital"/>
    <n v="0"/>
    <n v="0"/>
    <m/>
    <m/>
    <m/>
  </r>
  <r>
    <s v="G-11-22"/>
    <x v="6"/>
    <s v="Panel replacement - 315-319 Hickory Post ($72,560.80)"/>
    <m/>
    <x v="2"/>
    <s v="Capital"/>
    <n v="0"/>
    <n v="0"/>
    <m/>
    <m/>
    <m/>
  </r>
  <r>
    <s v="G-12-22"/>
    <x v="6"/>
    <s v="Panel replacement - 11666 Southlake Dr. ($9,200)"/>
    <m/>
    <x v="2"/>
    <s v="Capital"/>
    <n v="0"/>
    <n v="0"/>
    <m/>
    <m/>
    <m/>
  </r>
  <r>
    <s v="G-13-22"/>
    <x v="6"/>
    <s v="Panel replacement - 1) 2304 Woodland Park - $13,200 2) 2236 Woodland Park - $42,000 3) 2500 Woodland Park - $99,000 ($154,400)"/>
    <m/>
    <x v="2"/>
    <s v="Capital"/>
    <n v="0"/>
    <n v="0"/>
    <m/>
    <m/>
    <m/>
  </r>
  <r>
    <s v="G-14-22"/>
    <x v="6"/>
    <s v="Panel replacement - 1251 Wilcrest ($36,800)"/>
    <m/>
    <x v="2"/>
    <s v="Capital"/>
    <n v="0"/>
    <n v="0"/>
    <m/>
    <m/>
    <m/>
  </r>
  <r>
    <s v="G-15-22"/>
    <x v="6"/>
    <s v="Mounted Patrol sponsorship"/>
    <m/>
    <x v="3"/>
    <s v="Operating"/>
    <n v="5000"/>
    <n v="0"/>
    <m/>
    <m/>
    <m/>
  </r>
  <r>
    <s v="G-16-22"/>
    <x v="6"/>
    <s v="Vehicle for Fire Station 78 District Chief"/>
    <m/>
    <x v="2"/>
    <s v="Capital"/>
    <n v="0"/>
    <n v="0"/>
    <m/>
    <m/>
    <m/>
  </r>
  <r>
    <s v="G-17-22"/>
    <x v="6"/>
    <s v="Central OT - Mid Lane, from Westheimer to Richmond"/>
    <m/>
    <x v="2"/>
    <s v="Capital"/>
    <n v="10000"/>
    <n v="0"/>
    <m/>
    <m/>
    <m/>
  </r>
  <r>
    <s v="G-18-22"/>
    <x v="6"/>
    <s v="NTMP - Memorial Bend ($6,000)"/>
    <m/>
    <x v="2"/>
    <s v="Capital"/>
    <n v="0"/>
    <n v="0"/>
    <m/>
    <m/>
    <m/>
  </r>
  <r>
    <s v="G-19-22"/>
    <x v="6"/>
    <s v="NTMP - April Village ($13,260)"/>
    <m/>
    <x v="2"/>
    <s v="Capital"/>
    <n v="0"/>
    <n v="0"/>
    <m/>
    <m/>
    <m/>
  </r>
  <r>
    <s v="G-20-22"/>
    <x v="6"/>
    <s v="Panel replacements - 311 Hickory Post ($36,600)"/>
    <m/>
    <x v="2"/>
    <s v="Capital"/>
    <n v="0"/>
    <n v="0"/>
    <m/>
    <m/>
    <m/>
  </r>
  <r>
    <s v="G-21-22"/>
    <x v="6"/>
    <s v="Panel replacements - 14731 Kimberley Lane ($8,500)"/>
    <m/>
    <x v="2"/>
    <s v="Capital"/>
    <n v="0"/>
    <n v="0"/>
    <m/>
    <m/>
    <m/>
  </r>
  <r>
    <s v="G-22-22"/>
    <x v="6"/>
    <s v="Westside - Holiday Overtime"/>
    <m/>
    <x v="2"/>
    <s v="Capital"/>
    <n v="25000"/>
    <n v="25000"/>
    <m/>
    <m/>
    <m/>
  </r>
  <r>
    <s v="G-23-22"/>
    <x v="6"/>
    <s v="Sidewalk improvement - south side of Memorial Dr. west of Brittmore to Wilchester Blvd. ($21,800)"/>
    <m/>
    <x v="2"/>
    <s v="Capital"/>
    <n v="0"/>
    <n v="0"/>
    <m/>
    <m/>
    <m/>
  </r>
  <r>
    <s v="G-24-22"/>
    <x v="6"/>
    <s v="Panel replacement - 800 block of Augusta ($13,000)"/>
    <m/>
    <x v="2"/>
    <s v="Capital"/>
    <n v="0"/>
    <n v="0"/>
    <m/>
    <m/>
    <m/>
  </r>
  <r>
    <s v="G-25-22"/>
    <x v="6"/>
    <s v="Pavement markings - Memorial, from Eldridge to HWY 6 ($16,500)"/>
    <m/>
    <x v="2"/>
    <s v="Capital"/>
    <n v="0"/>
    <n v="0"/>
    <m/>
    <m/>
    <m/>
  </r>
  <r>
    <s v="G-26-22"/>
    <x v="6"/>
    <s v="Purchase of 50 LPR cameras "/>
    <m/>
    <x v="3"/>
    <s v="Capital"/>
    <n v="125000"/>
    <n v="0"/>
    <m/>
    <m/>
    <m/>
  </r>
  <r>
    <s v="G-27-22"/>
    <x v="6"/>
    <s v="Westside overtime - Wilcrest and Briar Forest areas"/>
    <m/>
    <x v="3"/>
    <s v="Operating"/>
    <n v="10000"/>
    <n v="1999.1"/>
    <m/>
    <m/>
    <m/>
  </r>
  <r>
    <s v="G-28-22"/>
    <x v="6"/>
    <s v="Purchase of UTV"/>
    <m/>
    <x v="11"/>
    <s v="Capital"/>
    <n v="45000"/>
    <n v="0"/>
    <m/>
    <m/>
    <m/>
  </r>
  <r>
    <s v="G-29-22"/>
    <x v="6"/>
    <s v="Installation fee of 50 LPR cameras"/>
    <m/>
    <x v="3"/>
    <s v="Operating"/>
    <n v="12500"/>
    <n v="0"/>
    <m/>
    <m/>
    <m/>
  </r>
  <r>
    <s v="G-30-22"/>
    <x v="6"/>
    <s v="Panel replacement on alley entrance at 7537 Olympia ($17,510.20)"/>
    <m/>
    <x v="2"/>
    <s v="Capital"/>
    <n v="5989.8"/>
    <n v="5989.8"/>
    <m/>
    <m/>
    <m/>
  </r>
  <r>
    <s v="G-31-22"/>
    <x v="6"/>
    <s v="Panel replacements - 737 Eldridge Parkway"/>
    <m/>
    <x v="2"/>
    <s v="Capital"/>
    <n v="18400"/>
    <n v="18400"/>
    <m/>
    <m/>
    <m/>
  </r>
  <r>
    <s v="G-32-22"/>
    <x v="6"/>
    <s v="Re-paint crosswalks - Kirby and San Felipe, Kirby and Avalon, San Felipe and Willowick, Wilcrest and Indian Trail"/>
    <m/>
    <x v="2"/>
    <s v="Operating"/>
    <n v="24500"/>
    <n v="0"/>
    <m/>
    <m/>
    <m/>
  </r>
  <r>
    <s v="G-33-22"/>
    <x v="6"/>
    <s v="Panel replacement - Amberley Court and Olympia Dr."/>
    <m/>
    <x v="2"/>
    <s v="Capital"/>
    <n v="23500"/>
    <n v="23500"/>
    <m/>
    <m/>
    <m/>
  </r>
  <r>
    <s v="G-34-22"/>
    <x v="6"/>
    <s v="2000 Bancroft - curb and gutter/panel/sodding installation"/>
    <m/>
    <x v="2"/>
    <s v="Operating"/>
    <n v="7500"/>
    <n v="7500"/>
    <m/>
    <m/>
    <m/>
  </r>
  <r>
    <s v="G-35-22"/>
    <x v="6"/>
    <s v="Buffalo Bayou re-zone signage"/>
    <m/>
    <x v="15"/>
    <s v="Operating"/>
    <n v="10000"/>
    <n v="10000"/>
    <m/>
    <m/>
    <m/>
  </r>
  <r>
    <s v="G-36-22"/>
    <x v="6"/>
    <s v="Kimberly @ Country Place and Fern @ Country Place - pavement marking, cross walk "/>
    <m/>
    <x v="2"/>
    <s v="Operating"/>
    <n v="9000"/>
    <n v="0"/>
    <m/>
    <m/>
    <m/>
  </r>
  <r>
    <s v="G-37-22"/>
    <x v="6"/>
    <s v="4801 Wilcrest - panel replacement ($21,000)"/>
    <m/>
    <x v="2"/>
    <s v="Capital"/>
    <n v="21000"/>
    <n v="21000"/>
    <m/>
    <m/>
    <m/>
  </r>
  <r>
    <s v="G-38-22"/>
    <x v="6"/>
    <s v="850 Country Place Dr. - curbs ($5,000)"/>
    <m/>
    <x v="2"/>
    <s v="Capital"/>
    <n v="5000"/>
    <n v="5000"/>
    <m/>
    <m/>
    <m/>
  </r>
  <r>
    <s v="G-39-22"/>
    <x v="6"/>
    <s v="Panel replacements ($24,000)"/>
    <m/>
    <x v="2"/>
    <s v="Capital"/>
    <n v="24000"/>
    <n v="24000"/>
    <m/>
    <m/>
    <m/>
  </r>
  <r>
    <s v="G-40-22"/>
    <x v="6"/>
    <s v="Sidewalk repair - 2122 Woodland Park Dr. ($3,000)"/>
    <m/>
    <x v="2"/>
    <s v="Capital"/>
    <n v="3000"/>
    <n v="3000"/>
    <m/>
    <m/>
    <m/>
  </r>
  <r>
    <s v="G-41-22"/>
    <x v="6"/>
    <s v="Westside - Overtime"/>
    <m/>
    <x v="3"/>
    <s v="Operating"/>
    <n v="50000"/>
    <n v="0"/>
    <m/>
    <m/>
    <m/>
  </r>
  <r>
    <s v="G-42-22"/>
    <x v="6"/>
    <s v="Midwest - Overtime"/>
    <m/>
    <x v="3"/>
    <s v="Operating"/>
    <n v="50000"/>
    <n v="0"/>
    <m/>
    <m/>
    <m/>
  </r>
  <r>
    <s v="G-43-22"/>
    <x v="6"/>
    <s v="Central - Overtime"/>
    <m/>
    <x v="3"/>
    <s v="Operating"/>
    <n v="25152.38"/>
    <n v="0"/>
    <m/>
    <m/>
    <m/>
  </r>
  <r>
    <s v="G-44-22"/>
    <x v="6"/>
    <s v="Flashing light &quot;Winding Road&quot;, reflective paint marking at curve, reflective raised pavement markings "/>
    <m/>
    <x v="2"/>
    <s v="Operating"/>
    <n v="24000"/>
    <n v="24000"/>
    <m/>
    <m/>
    <m/>
  </r>
  <r>
    <s v="G-45-22"/>
    <x v="6"/>
    <s v="Sidewalk replacement - 2122 Woodland Park ($3,000)"/>
    <m/>
    <x v="2"/>
    <s v="Capital"/>
    <n v="3000"/>
    <n v="3000"/>
    <m/>
    <m/>
    <m/>
  </r>
  <r>
    <s v="G-46-22"/>
    <x v="6"/>
    <s v="Country place south of fern, but north of the shopping center on the east side of the street.  Sidewalk Repair"/>
    <m/>
    <x v="2"/>
    <s v="Capital"/>
    <n v="6000"/>
    <n v="6000"/>
    <m/>
    <m/>
    <m/>
  </r>
  <r>
    <s v="G-47-22"/>
    <x v="6"/>
    <s v="Purchase of plotter printer for Midwest HPD HP T-650 plotter, along with inks, installation, and warranty services"/>
    <m/>
    <x v="3"/>
    <s v="Operating"/>
    <n v="2099"/>
    <n v="0"/>
    <m/>
    <m/>
    <m/>
  </r>
  <r>
    <s v="G-48-22"/>
    <x v="6"/>
    <s v="Ballistic shields (one for westside, three for midwest, and three for central) "/>
    <m/>
    <x v="3"/>
    <s v="Operating"/>
    <n v="6615"/>
    <n v="0"/>
    <m/>
    <m/>
    <m/>
  </r>
  <r>
    <s v="G-49-22"/>
    <x v="6"/>
    <s v="Coleman Trailhead Cots - 80 to Midwest HPD and 60 to Westside HPD"/>
    <m/>
    <x v="3"/>
    <s v="Operating"/>
    <n v="6580"/>
    <n v="0"/>
    <m/>
    <m/>
    <m/>
  </r>
  <r>
    <s v="G-50-22"/>
    <x v="6"/>
    <s v="AFIS Machines – Unit cost $900  "/>
    <m/>
    <x v="3"/>
    <s v="Operating"/>
    <n v="1800"/>
    <n v="0"/>
    <m/>
    <m/>
    <m/>
  </r>
  <r>
    <s v="G-51-22"/>
    <x v="6"/>
    <s v="Two Cordless drill @ $279 a piece from Home Depot DEWALT 20-Volt MAX XR Cordless Brushless Drill/Impact Combo Kit with Two 20-Volt 2.0Ah Batteries and Charger (2-Tool) DCK283D2 (homedepot.com) total of $558 "/>
    <m/>
    <x v="3"/>
    <s v="Operating"/>
    <n v="558"/>
    <n v="0"/>
    <m/>
    <m/>
    <m/>
  </r>
  <r>
    <s v="G-52-22"/>
    <x v="6"/>
    <s v="One Honda 21 in. 3 in 1 Variable Speed Gas Lawn Mower @ $549 Search Results for honda hrx 201-cc 21 inchinc self propelled gas lawn mower at The Home Depot"/>
    <m/>
    <x v="3"/>
    <s v="Operating"/>
    <n v="549"/>
    <n v="0"/>
    <m/>
    <m/>
    <m/>
  </r>
  <r>
    <s v="G-53-22"/>
    <x v="6"/>
    <s v="Dewalt cordless 20 V Max Lithium Trimmer @ $219 a piece, DEWALT 20V MAX Lithium-Ion Brushless Cordless String Trimmer with (1) 5.0Ah Battery and Charger Included DCST922P1 "/>
    <m/>
    <x v="3"/>
    <s v="Operating"/>
    <n v="219"/>
    <n v="0"/>
    <m/>
    <m/>
    <m/>
  </r>
  <r>
    <s v="H-1-22"/>
    <x v="7"/>
    <s v="Scrap tire disposal - Greater Northside Management District"/>
    <m/>
    <x v="5"/>
    <s v="Operating"/>
    <n v="15208.5"/>
    <n v="8663.92"/>
    <m/>
    <m/>
    <m/>
  </r>
  <r>
    <s v="H-2-22"/>
    <x v="7"/>
    <s v="Mini-murals (4-Shotwell &amp; Lyons, Kress &amp; Lyons, Michaux &amp; 11th, Bauman &amp; Berry)"/>
    <m/>
    <x v="8"/>
    <s v="Operating"/>
    <n v="5000"/>
    <n v="0"/>
    <m/>
    <m/>
    <m/>
  </r>
  <r>
    <s v="H-3-22"/>
    <x v="7"/>
    <s v="ADA Porta Potty Maintenance - Henderson Park"/>
    <m/>
    <x v="0"/>
    <s v="Operating"/>
    <n v="2960"/>
    <n v="604.83000000000004"/>
    <m/>
    <m/>
    <m/>
  </r>
  <r>
    <s v="H-4-22"/>
    <x v="7"/>
    <s v="Little Free Libraries"/>
    <m/>
    <x v="16"/>
    <s v="Operating"/>
    <n v="3000"/>
    <n v="2395.4899999999998"/>
    <m/>
    <m/>
    <m/>
  </r>
  <r>
    <s v="H-5-22"/>
    <x v="7"/>
    <s v="TechConnect Interns"/>
    <m/>
    <x v="14"/>
    <s v="Operating"/>
    <n v="0"/>
    <n v="0"/>
    <m/>
    <m/>
    <m/>
  </r>
  <r>
    <s v="H-6-22"/>
    <x v="7"/>
    <s v="CASE "/>
    <m/>
    <x v="0"/>
    <s v="Operating"/>
    <n v="5000"/>
    <n v="4000"/>
    <m/>
    <m/>
    <m/>
  </r>
  <r>
    <s v="H-7-22"/>
    <x v="7"/>
    <s v="Big Fix 2020"/>
    <m/>
    <x v="1"/>
    <s v="Operating"/>
    <n v="4505"/>
    <n v="4505"/>
    <m/>
    <m/>
    <m/>
  </r>
  <r>
    <s v="H-8-22"/>
    <x v="7"/>
    <s v="TechConnect  stem kits"/>
    <m/>
    <x v="0"/>
    <s v="Operating"/>
    <n v="70091.58"/>
    <n v="51376.14"/>
    <m/>
    <m/>
    <m/>
  </r>
  <r>
    <s v="H-9-22"/>
    <x v="7"/>
    <s v="Parker Rd. bike lane design ($161,200)"/>
    <m/>
    <x v="2"/>
    <s v="Capital"/>
    <n v="0"/>
    <n v="0"/>
    <m/>
    <m/>
    <m/>
  </r>
  <r>
    <s v="H-10-22"/>
    <x v="7"/>
    <s v="Sidewalk improvement on Canal St. ($100,000)"/>
    <m/>
    <x v="2"/>
    <s v="Capital"/>
    <n v="0"/>
    <n v="0"/>
    <m/>
    <m/>
    <m/>
  </r>
  <r>
    <s v="H-11-22"/>
    <x v="7"/>
    <s v="Norhill Neighborhood Association - blue tiles"/>
    <m/>
    <x v="4"/>
    <s v="Operating"/>
    <n v="0"/>
    <n v="0"/>
    <m/>
    <m/>
    <m/>
  </r>
  <r>
    <s v="H-12-22"/>
    <x v="7"/>
    <s v="Hispanic Cultural Arts Center - grant/seed money"/>
    <m/>
    <x v="8"/>
    <s v="Operating"/>
    <n v="40000"/>
    <n v="40000"/>
    <m/>
    <m/>
    <m/>
  </r>
  <r>
    <s v="H-13-22"/>
    <x v="7"/>
    <s v="SPARK Park - Herrera Elem."/>
    <m/>
    <x v="0"/>
    <s v="Operating"/>
    <n v="0"/>
    <n v="0"/>
    <m/>
    <m/>
    <m/>
  </r>
  <r>
    <s v="H-14-22"/>
    <x v="7"/>
    <s v="Mounted Horse Patrol sponsorship"/>
    <m/>
    <x v="3"/>
    <s v="Operating"/>
    <n v="5002.01"/>
    <n v="5002.01"/>
    <m/>
    <m/>
    <m/>
  </r>
  <r>
    <s v="H-15-22"/>
    <x v="7"/>
    <s v="TechConnect Interns"/>
    <m/>
    <x v="14"/>
    <s v="Operating"/>
    <n v="80000"/>
    <n v="30892.19"/>
    <m/>
    <m/>
    <m/>
  </r>
  <r>
    <s v="H-16-22"/>
    <x v="7"/>
    <s v="Big Fix Houston 2020"/>
    <m/>
    <x v="1"/>
    <s v="Operating"/>
    <n v="0"/>
    <n v="0"/>
    <m/>
    <m/>
    <m/>
  </r>
  <r>
    <s v="H-17-22"/>
    <x v="7"/>
    <s v="Rain barrel distribution"/>
    <m/>
    <x v="2"/>
    <s v="Operating"/>
    <n v="1400"/>
    <n v="1400"/>
    <m/>
    <m/>
    <m/>
  </r>
  <r>
    <s v="H-18-22"/>
    <x v="7"/>
    <s v="TechConnect - installation &amp; monthly cost of filtered internet connections"/>
    <m/>
    <x v="17"/>
    <s v="Operating"/>
    <n v="30278.400000000001"/>
    <n v="23956.52"/>
    <m/>
    <m/>
    <m/>
  </r>
  <r>
    <s v="H-19-22"/>
    <x v="7"/>
    <s v="Early childhood education point person"/>
    <m/>
    <x v="12"/>
    <s v="Operating"/>
    <n v="25726.15"/>
    <n v="25726.15"/>
    <m/>
    <m/>
    <m/>
  </r>
  <r>
    <s v="H-20-22"/>
    <x v="7"/>
    <s v="Mobility Project - Old 6th Ward ($20,000)"/>
    <m/>
    <x v="2"/>
    <s v="Capital"/>
    <n v="0"/>
    <n v="0"/>
    <m/>
    <m/>
    <m/>
  </r>
  <r>
    <s v="H-21-22"/>
    <x v="7"/>
    <s v="NTMP - Oakridge ($44,500)"/>
    <m/>
    <x v="2"/>
    <s v="Capital"/>
    <n v="0"/>
    <n v="0"/>
    <m/>
    <m/>
    <m/>
  </r>
  <r>
    <s v="H-22-22"/>
    <x v="7"/>
    <s v="NTMP - Colonial Gardens ($51,300)"/>
    <m/>
    <x v="2"/>
    <s v="Capital"/>
    <n v="0"/>
    <n v="0"/>
    <m/>
    <m/>
    <m/>
  </r>
  <r>
    <s v="H-23-22"/>
    <x v="7"/>
    <s v="Precint2gether"/>
    <m/>
    <x v="0"/>
    <s v="Operating"/>
    <n v="25000"/>
    <n v="25000"/>
    <m/>
    <m/>
    <m/>
  </r>
  <r>
    <s v="H-24-22"/>
    <x v="7"/>
    <s v="NTMP - Delmar Heights ($95,900)"/>
    <m/>
    <x v="2"/>
    <s v="Capital"/>
    <n v="0"/>
    <n v="0"/>
    <m/>
    <m/>
    <m/>
  </r>
  <r>
    <s v="H-25-22"/>
    <x v="7"/>
    <s v="NTMP - Neyland Place ($63,900)"/>
    <m/>
    <x v="2"/>
    <s v="Capital"/>
    <n v="0"/>
    <n v="0"/>
    <m/>
    <m/>
    <m/>
  </r>
  <r>
    <s v="H-26-22"/>
    <x v="7"/>
    <s v="Clark, Eastwood, Fonde, Independence Heights, and Melrose Community Centers upgrades"/>
    <m/>
    <x v="0"/>
    <s v="Operating"/>
    <n v="7200"/>
    <n v="0"/>
    <m/>
    <m/>
    <m/>
  </r>
  <r>
    <s v="H-27-22"/>
    <x v="7"/>
    <s v="Tennis court maintenance at District H parks"/>
    <m/>
    <x v="0"/>
    <s v="Operating"/>
    <n v="18500"/>
    <n v="0"/>
    <m/>
    <m/>
    <m/>
  </r>
  <r>
    <s v="H-28-22"/>
    <x v="7"/>
    <s v="Moody Park - carpet and cardboard padding"/>
    <m/>
    <x v="0"/>
    <s v="Operating"/>
    <n v="2869.24"/>
    <n v="2869.24"/>
    <m/>
    <m/>
    <m/>
  </r>
  <r>
    <s v="H-32-21"/>
    <x v="7"/>
    <s v="6548-15 14 speed cushions - Indpendence Heights - $5k.  New amount is $15k"/>
    <m/>
    <x v="2"/>
    <s v="Capital"/>
    <n v="0"/>
    <n v="0"/>
    <m/>
    <m/>
    <m/>
  </r>
  <r>
    <s v="H-29-22"/>
    <x v="7"/>
    <s v="NTMP Speed cushions - 7119-21 Memorial Heights ($29,000)"/>
    <m/>
    <x v="2"/>
    <s v="Capital"/>
    <n v="0"/>
    <n v="0"/>
    <m/>
    <m/>
    <m/>
  </r>
  <r>
    <s v="H-30-22"/>
    <x v="7"/>
    <s v="NTMP Speed cushions - 6674-16 Graceland Terrace ($114,100)"/>
    <m/>
    <x v="2"/>
    <s v="Capital"/>
    <n v="0"/>
    <n v="0"/>
    <m/>
    <m/>
    <m/>
  </r>
  <r>
    <s v="H-31-22"/>
    <x v="7"/>
    <s v="NTMP Speed cushions - 6715-17 Denver Harbor ($66,300)"/>
    <m/>
    <x v="2"/>
    <s v="Capital"/>
    <n v="5800"/>
    <n v="5800"/>
    <m/>
    <m/>
    <m/>
  </r>
  <r>
    <s v="H-32-22"/>
    <x v="7"/>
    <s v="NTMP Speed cushions - 6734-17 Denver Harbor ($72,100)"/>
    <m/>
    <x v="2"/>
    <s v="Capital"/>
    <n v="72100"/>
    <n v="72100"/>
    <m/>
    <m/>
    <m/>
  </r>
  <r>
    <s v="H-33-22"/>
    <x v="7"/>
    <s v="NTMP Speed cushions - 7002-20 Turner ($86,700)"/>
    <m/>
    <x v="2"/>
    <s v="Capital"/>
    <n v="86700"/>
    <n v="86700"/>
    <m/>
    <m/>
    <m/>
  </r>
  <r>
    <s v="H-34-22"/>
    <x v="7"/>
    <s v="NTMP Speed cushions - 6711-17 Avenue Place ($57,800)"/>
    <m/>
    <x v="2"/>
    <s v="Capital"/>
    <n v="57800"/>
    <n v="57800"/>
    <m/>
    <m/>
    <m/>
  </r>
  <r>
    <s v="H-35-22"/>
    <x v="7"/>
    <s v="NTMP Speed cushions - 7109-21 Trinity Garden ($56,400)"/>
    <m/>
    <x v="2"/>
    <s v="Capital"/>
    <n v="56400"/>
    <n v="56400"/>
    <m/>
    <m/>
    <m/>
  </r>
  <r>
    <s v="I-1-22"/>
    <x v="8"/>
    <s v="ALMAAHH - seed funding"/>
    <m/>
    <x v="8"/>
    <s v="Operating"/>
    <n v="110000"/>
    <n v="110000"/>
    <m/>
    <m/>
    <m/>
  </r>
  <r>
    <s v="I-2-22"/>
    <x v="8"/>
    <s v="Sidewalk repair - 6619 Meadowlawn ($37,180)"/>
    <m/>
    <x v="2"/>
    <s v="Capital"/>
    <n v="0"/>
    <n v="0"/>
    <m/>
    <m/>
    <m/>
  </r>
  <r>
    <s v="I-3-22"/>
    <x v="8"/>
    <s v="Sidewalk repair - Woodside, from Eddington to Polk ($35,000)"/>
    <m/>
    <x v="2"/>
    <s v="Capital"/>
    <n v="0"/>
    <n v="0"/>
    <m/>
    <m/>
    <m/>
  </r>
  <r>
    <s v="I-4-22"/>
    <x v="8"/>
    <s v="Street light installation - 12110 Grove Ridge; 7900 Lennora; 8200 Glenloch"/>
    <m/>
    <x v="2"/>
    <s v="Operating"/>
    <n v="462.36"/>
    <n v="0"/>
    <m/>
    <m/>
    <m/>
  </r>
  <r>
    <s v="I-5-22"/>
    <x v="8"/>
    <s v="Gulf Freeway light upgade"/>
    <m/>
    <x v="2"/>
    <s v="Operating"/>
    <n v="68198.399999999994"/>
    <n v="0"/>
    <m/>
    <m/>
    <m/>
  </r>
  <r>
    <s v="I-6-22"/>
    <x v="8"/>
    <s v="Overtime/Animal enforcement"/>
    <m/>
    <x v="1"/>
    <s v="Operating"/>
    <n v="24479.4"/>
    <n v="0"/>
    <m/>
    <m/>
    <m/>
  </r>
  <r>
    <s v="I-7-22"/>
    <x v="8"/>
    <s v="Illegal dumping - Hobby Area Management District"/>
    <m/>
    <x v="5"/>
    <s v="Operating"/>
    <n v="15000"/>
    <n v="0"/>
    <m/>
    <m/>
    <m/>
  </r>
  <r>
    <s v="I-8-22"/>
    <x v="8"/>
    <s v="Street lights (2) - 7900 Lenora &amp; 8200 Glenloch"/>
    <m/>
    <x v="2"/>
    <s v="Operating"/>
    <n v="300"/>
    <n v="0"/>
    <m/>
    <m/>
    <m/>
  </r>
  <r>
    <s v="I-9-22"/>
    <x v="8"/>
    <s v="HOT Team"/>
    <m/>
    <x v="5"/>
    <s v="Operating"/>
    <n v="19546.75"/>
    <n v="19546.75"/>
    <m/>
    <m/>
    <m/>
  </r>
  <r>
    <s v="I-10-22"/>
    <x v="8"/>
    <s v="SPARK Park - Park Place Elem &amp; YES Prep East End"/>
    <m/>
    <x v="0"/>
    <s v="Capital"/>
    <n v="20000"/>
    <n v="20000"/>
    <m/>
    <m/>
    <m/>
  </r>
  <r>
    <s v="I-11-22"/>
    <x v="8"/>
    <s v="Tree planting on Howard St."/>
    <m/>
    <x v="0"/>
    <s v="Operating"/>
    <n v="5000"/>
    <n v="0"/>
    <m/>
    <m/>
    <m/>
  </r>
  <r>
    <s v="I-12-22"/>
    <x v="8"/>
    <s v="HOT Team"/>
    <m/>
    <x v="5"/>
    <s v="Operating"/>
    <n v="59950"/>
    <n v="47815.34"/>
    <m/>
    <m/>
    <m/>
  </r>
  <r>
    <s v="I-13-22"/>
    <x v="8"/>
    <s v="HFD Station 20 - mural of Staff Sgt. Macario Garcia"/>
    <m/>
    <x v="8"/>
    <s v="Operating"/>
    <n v="7500"/>
    <n v="7500"/>
    <m/>
    <m/>
    <m/>
  </r>
  <r>
    <s v="I-14-22"/>
    <x v="8"/>
    <s v="Precint2gether"/>
    <m/>
    <x v="0"/>
    <s v="Operating"/>
    <n v="25000"/>
    <n v="25000"/>
    <m/>
    <m/>
    <m/>
  </r>
  <r>
    <s v="I-15-22"/>
    <x v="8"/>
    <s v="Remove/replace sidewalk - 4810 Walker St. ($21,500)"/>
    <m/>
    <x v="2"/>
    <s v="Capital"/>
    <n v="0"/>
    <n v="0"/>
    <m/>
    <m/>
    <m/>
  </r>
  <r>
    <s v="I-16-22"/>
    <x v="8"/>
    <s v="Refunding of HOT Team"/>
    <m/>
    <x v="5"/>
    <s v="Operating"/>
    <n v="81671.490000000005"/>
    <n v="0"/>
    <m/>
    <m/>
    <m/>
  </r>
  <r>
    <s v="I-17-22"/>
    <x v="8"/>
    <s v="Refinish traffic signal posts and arms - Lawndale at Wayside"/>
    <m/>
    <x v="2"/>
    <s v="Operating"/>
    <n v="20000"/>
    <n v="20000"/>
    <m/>
    <m/>
    <m/>
  </r>
  <r>
    <s v="I-18-22"/>
    <x v="8"/>
    <s v="CASE - The Woods Project"/>
    <m/>
    <x v="0"/>
    <s v="Operating"/>
    <n v="10000"/>
    <n v="10000"/>
    <m/>
    <m/>
    <m/>
  </r>
  <r>
    <s v="I-19-22"/>
    <x v="8"/>
    <s v="The Center for Pursuit's Transition and Employability Center Lab"/>
    <m/>
    <x v="14"/>
    <s v="Operating"/>
    <n v="33650"/>
    <n v="33650"/>
    <m/>
    <m/>
    <m/>
  </r>
  <r>
    <s v="I-20-22"/>
    <x v="8"/>
    <s v="Remove/replace sidewalk - 5100 Claremont ($190,000)"/>
    <m/>
    <x v="2"/>
    <s v="Capital"/>
    <n v="0"/>
    <n v="0"/>
    <m/>
    <m/>
    <m/>
  </r>
  <r>
    <s v="I-21-22"/>
    <x v="8"/>
    <s v="Roadway and drainage improvements on Mosley Road ($45,000)"/>
    <m/>
    <x v="2"/>
    <s v="Capital"/>
    <n v="0"/>
    <n v="0"/>
    <m/>
    <m/>
    <m/>
  </r>
  <r>
    <s v="I-22-22"/>
    <x v="8"/>
    <s v="Lawndale Dog Park"/>
    <m/>
    <x v="0"/>
    <s v="Capital"/>
    <n v="85000"/>
    <n v="0"/>
    <m/>
    <m/>
    <m/>
  </r>
  <r>
    <s v="I-23-22"/>
    <x v="8"/>
    <s v="License Plate Recognition Cameras "/>
    <m/>
    <x v="2"/>
    <s v="Capital"/>
    <n v="22000"/>
    <n v="0"/>
    <m/>
    <m/>
    <m/>
  </r>
  <r>
    <s v="I-24-22"/>
    <x v="8"/>
    <s v="Neighborhood Traffic Management Program ($133,420)"/>
    <m/>
    <x v="2"/>
    <s v="Capital"/>
    <n v="37900"/>
    <n v="37900"/>
    <m/>
    <m/>
    <m/>
  </r>
  <r>
    <s v="J-1-22"/>
    <x v="9"/>
    <s v="Trash Supplement"/>
    <m/>
    <x v="5"/>
    <s v="Operating"/>
    <n v="46500"/>
    <n v="46500"/>
    <m/>
    <m/>
    <m/>
  </r>
  <r>
    <s v="J-2-22"/>
    <x v="9"/>
    <s v="HPD OT - South Gessner"/>
    <m/>
    <x v="3"/>
    <s v="Operating"/>
    <n v="64100.03"/>
    <n v="27955.21"/>
    <m/>
    <m/>
    <m/>
  </r>
  <r>
    <s v="J-3-22"/>
    <x v="9"/>
    <s v="HPD OT - Midwest"/>
    <m/>
    <x v="3"/>
    <s v="Operating"/>
    <n v="78794.759999999995"/>
    <n v="78794.759999999995"/>
    <m/>
    <m/>
    <m/>
  </r>
  <r>
    <s v="J-4-22"/>
    <x v="9"/>
    <s v="Westside OT - DRT"/>
    <m/>
    <x v="3"/>
    <s v="Operating"/>
    <n v="24800"/>
    <n v="11770.52"/>
    <m/>
    <m/>
    <m/>
  </r>
  <r>
    <s v="J-5-22"/>
    <x v="9"/>
    <s v="Polaris vehicle - Westside Division"/>
    <m/>
    <x v="3"/>
    <s v="Operating"/>
    <n v="28557"/>
    <n v="0"/>
    <m/>
    <m/>
    <m/>
  </r>
  <r>
    <s v="J-6-22"/>
    <x v="9"/>
    <s v="HOT Team "/>
    <m/>
    <x v="5"/>
    <s v="Operating"/>
    <n v="20158.310000000001"/>
    <n v="20158.310000000001"/>
    <m/>
    <m/>
    <m/>
  </r>
  <r>
    <s v="J-7-22"/>
    <x v="9"/>
    <s v="Planting of 100 trees on esplanades on 10300 Bissonnet &amp; Bleltway 8"/>
    <m/>
    <x v="0"/>
    <s v="Capital"/>
    <n v="0"/>
    <n v="0"/>
    <m/>
    <m/>
    <m/>
  </r>
  <r>
    <s v="J-8-22"/>
    <x v="9"/>
    <s v="Polaris ATV - S. Gessner   "/>
    <m/>
    <x v="3"/>
    <s v="Capital"/>
    <n v="28557"/>
    <n v="21623"/>
    <m/>
    <m/>
    <m/>
  </r>
  <r>
    <s v="J-9-22"/>
    <x v="9"/>
    <s v="Houston Forensic Center"/>
    <m/>
    <x v="3"/>
    <s v="Operating"/>
    <n v="50000"/>
    <n v="50000"/>
    <m/>
    <m/>
    <m/>
  </r>
  <r>
    <s v="J-10-22"/>
    <x v="9"/>
    <s v="Panel replacement - Plainfield &amp; Kristin ($37,500)"/>
    <m/>
    <x v="2"/>
    <s v="Capital"/>
    <n v="0"/>
    <n v="0"/>
    <m/>
    <m/>
    <m/>
  </r>
  <r>
    <s v="J-11-22"/>
    <x v="9"/>
    <s v="New ramp - 9223 Benning ($12,000)"/>
    <m/>
    <x v="2"/>
    <s v="Capital"/>
    <n v="0"/>
    <n v="0"/>
    <m/>
    <m/>
    <m/>
  </r>
  <r>
    <s v="J-12-22"/>
    <x v="9"/>
    <s v="New sidewalk - Westpark, between Royalton &amp; Rice ($92,750)"/>
    <m/>
    <x v="2"/>
    <s v="Capital"/>
    <n v="0"/>
    <n v="0"/>
    <m/>
    <m/>
    <m/>
  </r>
  <r>
    <s v="J-13-22"/>
    <x v="9"/>
    <s v="NTMP - Blossom Heights ($14,900)"/>
    <m/>
    <x v="2"/>
    <s v="Capital"/>
    <n v="0"/>
    <n v="0"/>
    <m/>
    <m/>
    <m/>
  </r>
  <r>
    <s v="J-14-22"/>
    <x v="9"/>
    <s v="Planting of 100 trees- esplanades on Bissonnet (10300 Bissonnet &amp; Beltway 8)"/>
    <m/>
    <x v="0"/>
    <s v="Operating"/>
    <n v="3500"/>
    <n v="3500"/>
    <m/>
    <m/>
    <m/>
  </r>
  <r>
    <s v="J-15-22"/>
    <x v="9"/>
    <s v="Sidewalk - South Gessner, from Jason to Nairn ($65,700)"/>
    <m/>
    <x v="2"/>
    <s v="Capital"/>
    <n v="0"/>
    <n v="0"/>
    <m/>
    <m/>
    <m/>
  </r>
  <r>
    <s v="J-16-22"/>
    <x v="9"/>
    <s v="HPD - Midwest Station - 10 sound meters and 4 calibrators from SPER Scientific"/>
    <m/>
    <x v="3"/>
    <s v="Capital"/>
    <n v="5317.6"/>
    <n v="5317.6"/>
    <m/>
    <m/>
    <m/>
  </r>
  <r>
    <s v="J-17-22"/>
    <x v="9"/>
    <s v="Neff Elementary Team First Book"/>
    <m/>
    <x v="12"/>
    <s v="Operating"/>
    <n v="0"/>
    <n v="0"/>
    <m/>
    <m/>
    <m/>
  </r>
  <r>
    <s v="J-18-22"/>
    <x v="9"/>
    <s v="Bering ditch from Windswept Ln. to Westpark Dr. and intersection of Fountain View Dr. and Fairdale Ln. ($130,000)"/>
    <m/>
    <x v="2"/>
    <s v="Capital"/>
    <n v="0"/>
    <n v="0"/>
    <m/>
    <m/>
    <m/>
  </r>
  <r>
    <s v="J-19-22"/>
    <x v="9"/>
    <s v="Club Creek Retention Pond "/>
    <m/>
    <x v="0"/>
    <s v="Operating"/>
    <n v="100000"/>
    <n v="100000"/>
    <m/>
    <m/>
    <m/>
  </r>
  <r>
    <s v="J-20-22"/>
    <x v="9"/>
    <s v="NTMP - Project ID 7146-21 ($14,900)"/>
    <m/>
    <x v="2"/>
    <s v="Capital"/>
    <n v="0"/>
    <n v="0"/>
    <m/>
    <m/>
    <m/>
  </r>
  <r>
    <s v="J-21-22"/>
    <x v="9"/>
    <s v="Spay/neuter, rabies vaccination, microchip and pet registration event @ Sharpstown Baptist Church"/>
    <m/>
    <x v="1"/>
    <s v="Operating"/>
    <n v="11841.69"/>
    <n v="5305"/>
    <m/>
    <m/>
    <m/>
  </r>
  <r>
    <s v="J-22-22"/>
    <x v="9"/>
    <s v="40 Flock LPR cameras - lease and installation"/>
    <m/>
    <x v="3"/>
    <s v="Capital"/>
    <n v="110000"/>
    <n v="0"/>
    <m/>
    <m/>
    <m/>
  </r>
  <r>
    <s v="J-23-22"/>
    <x v="9"/>
    <s v="ADA ramps - 5596 Glenmont ($13,500)"/>
    <m/>
    <x v="2"/>
    <s v="Capital"/>
    <n v="0"/>
    <n v="0"/>
    <m/>
    <m/>
    <m/>
  </r>
  <r>
    <s v="J-24-22"/>
    <x v="9"/>
    <s v="Study Request: Two Barrier Considerations - Wanda &amp; Braes Bayou and Wanda &amp; Lugary ($15,000)"/>
    <m/>
    <x v="2"/>
    <s v="Capital"/>
    <n v="0"/>
    <n v="0"/>
    <m/>
    <m/>
    <m/>
  </r>
  <r>
    <s v="J-25-22"/>
    <x v="9"/>
    <s v="Panel replacement - SE corner of Harwin and S. Gessner ($33,400)"/>
    <m/>
    <x v="2"/>
    <s v="Capital"/>
    <n v="0"/>
    <n v="0"/>
    <m/>
    <m/>
    <m/>
  </r>
  <r>
    <s v="J-26-22"/>
    <x v="9"/>
    <s v="Panel replacement - 9951 Harwin ($36,800)"/>
    <m/>
    <x v="2"/>
    <s v="Capital"/>
    <n v="0"/>
    <n v="0"/>
    <m/>
    <m/>
    <m/>
  </r>
  <r>
    <s v="J-27-22"/>
    <x v="9"/>
    <s v="Panel replacement - 9376 Harwin ($7,400)"/>
    <m/>
    <x v="2"/>
    <s v="Capital"/>
    <n v="0"/>
    <n v="0"/>
    <m/>
    <m/>
    <m/>
  </r>
  <r>
    <s v="J-28-22"/>
    <x v="9"/>
    <s v="Panel replacement - 9320 Harwin ($14,400)"/>
    <m/>
    <x v="2"/>
    <s v="Capital"/>
    <n v="0"/>
    <n v="0"/>
    <m/>
    <m/>
    <m/>
  </r>
  <r>
    <s v="J-29-22"/>
    <x v="9"/>
    <s v="Fire Station 68 - additional funds to replace manual gate"/>
    <m/>
    <x v="11"/>
    <s v="Operating"/>
    <n v="8816.73"/>
    <n v="0"/>
    <m/>
    <m/>
    <m/>
  </r>
  <r>
    <s v="J-30-22"/>
    <x v="9"/>
    <s v="ILA - Gulfton Area Municipal Management District"/>
    <m/>
    <x v="7"/>
    <s v="Operating"/>
    <n v="50000"/>
    <n v="0"/>
    <m/>
    <m/>
    <m/>
  </r>
  <r>
    <s v="J-31-22"/>
    <x v="9"/>
    <s v="Polaris 450 ATVs (3)"/>
    <m/>
    <x v="3"/>
    <s v="Capital"/>
    <n v="23000"/>
    <n v="0"/>
    <m/>
    <m/>
    <m/>
  </r>
  <r>
    <s v="J-32-22"/>
    <x v="9"/>
    <s v="Speed cushions - Braeburn Glen ($10,000)"/>
    <m/>
    <x v="2"/>
    <s v="Capital"/>
    <n v="0"/>
    <n v="0"/>
    <m/>
    <m/>
    <m/>
  </r>
  <r>
    <s v="J-33-22"/>
    <x v="9"/>
    <s v="CASE "/>
    <m/>
    <x v="0"/>
    <s v="Operating"/>
    <n v="25000"/>
    <n v="25000"/>
    <m/>
    <m/>
    <m/>
  </r>
  <r>
    <s v="J-34-22"/>
    <x v="9"/>
    <s v="District J - purchase of equipment and gear forSouth Gessner Station"/>
    <m/>
    <x v="3"/>
    <s v="Operating"/>
    <n v="19781.07"/>
    <n v="0"/>
    <m/>
    <m/>
    <m/>
  </r>
  <r>
    <s v="K-1-22"/>
    <x v="10"/>
    <s v="HOT Team (K-5-20)"/>
    <m/>
    <x v="5"/>
    <s v="Operating"/>
    <n v="172934.74"/>
    <n v="95835.38"/>
    <m/>
    <m/>
    <m/>
  </r>
  <r>
    <s v="K-2-22"/>
    <x v="10"/>
    <s v="SPARK Park - Montgomery Elem."/>
    <m/>
    <x v="5"/>
    <s v="Operating"/>
    <n v="10000"/>
    <n v="10000"/>
    <m/>
    <m/>
    <m/>
  </r>
  <r>
    <s v="K-3-22"/>
    <x v="10"/>
    <s v="BARC Targeted Enforcement Program in Fort Bend"/>
    <m/>
    <x v="1"/>
    <s v="Operating"/>
    <n v="10317.57"/>
    <n v="10317.57"/>
    <m/>
    <m/>
    <m/>
  </r>
  <r>
    <s v="K-4-22"/>
    <x v="10"/>
    <s v="2 Speed trailers SW Station"/>
    <m/>
    <x v="3"/>
    <s v="Capital"/>
    <n v="20000"/>
    <n v="14847"/>
    <m/>
    <m/>
    <m/>
  </r>
  <r>
    <s v="K-5-22"/>
    <x v="10"/>
    <s v="Townwood Park - 2 temp employees"/>
    <m/>
    <x v="0"/>
    <s v="Operating"/>
    <n v="8640"/>
    <n v="0"/>
    <m/>
    <m/>
    <m/>
  </r>
  <r>
    <s v="K-6-22"/>
    <x v="10"/>
    <s v="SPARK Park - Billy Reagan Educational Center"/>
    <m/>
    <x v="2"/>
    <s v="Capital"/>
    <n v="10000"/>
    <n v="0"/>
    <m/>
    <m/>
    <m/>
  </r>
  <r>
    <s v="K-7-22"/>
    <x v="10"/>
    <s v="Trail resurfacing at Cambridge Village Park"/>
    <m/>
    <x v="2"/>
    <s v="Operating"/>
    <n v="0"/>
    <n v="0"/>
    <m/>
    <m/>
    <m/>
  </r>
  <r>
    <s v="K-8-22"/>
    <x v="10"/>
    <s v="Maplewood West, Willow Meadows, Plant it Forward, Knollwood Village"/>
    <m/>
    <x v="2"/>
    <s v="Operating"/>
    <n v="20000"/>
    <n v="14657.48"/>
    <m/>
    <m/>
    <m/>
  </r>
  <r>
    <s v="K-9-22"/>
    <x v="10"/>
    <s v="100 Crime Stoppers and No Illegal Dumping signs"/>
    <m/>
    <x v="2"/>
    <s v="Operating"/>
    <n v="1200"/>
    <n v="1200"/>
    <m/>
    <m/>
    <m/>
  </r>
  <r>
    <s v="K-10-22"/>
    <x v="10"/>
    <s v="Sidewalk replacement - Thornwild Rd. ($16,250)"/>
    <m/>
    <x v="2"/>
    <s v="Capital"/>
    <n v="0"/>
    <n v="0"/>
    <m/>
    <m/>
    <m/>
  </r>
  <r>
    <s v="K-11-22"/>
    <x v="10"/>
    <s v="District shredding event (parking lot at Hillcroft and S. Main"/>
    <m/>
    <x v="3"/>
    <s v="Operating"/>
    <n v="2000"/>
    <n v="1500"/>
    <m/>
    <m/>
    <m/>
  </r>
  <r>
    <s v="K-12-22"/>
    <x v="10"/>
    <s v="Panel replacement - 13225 Fondren Rd., nearest cross street Highway 90 ($103,000)"/>
    <m/>
    <x v="2"/>
    <s v="Capital"/>
    <n v="0"/>
    <n v="0"/>
    <m/>
    <m/>
    <m/>
  </r>
  <r>
    <s v="K-13-22"/>
    <x v="10"/>
    <s v="CASE for Kids - Madison High School"/>
    <m/>
    <x v="0"/>
    <s v="Operating"/>
    <n v="10000"/>
    <n v="10000"/>
    <m/>
    <m/>
    <m/>
  </r>
  <r>
    <s v="K-14-22"/>
    <x v="10"/>
    <s v="Panel replacements - W. Ridgecreek, between S. Post Oak and W. Fuqua; intersections at Corsair Rd. ($99,100)"/>
    <m/>
    <x v="2"/>
    <s v="Capital"/>
    <n v="0"/>
    <n v="0"/>
    <m/>
    <m/>
    <m/>
  </r>
  <r>
    <s v="K-15-22"/>
    <x v="10"/>
    <s v="Replace concrete sidewalks - 5406; 5410; 5414; 5418 Spellman Court ($22,500)"/>
    <m/>
    <x v="2"/>
    <s v="Capital"/>
    <n v="0"/>
    <n v="0"/>
    <m/>
    <m/>
    <m/>
  </r>
  <r>
    <s v="K-16-22"/>
    <x v="10"/>
    <s v="District K bus tour"/>
    <m/>
    <x v="7"/>
    <s v="Operating"/>
    <n v="0"/>
    <n v="0"/>
    <m/>
    <m/>
    <m/>
  </r>
  <r>
    <s v="K-17-22"/>
    <x v="10"/>
    <s v="Raised pavement markers - 5500-5800 W. Belfort Ave. ($17,600)"/>
    <m/>
    <x v="2"/>
    <s v="Capital"/>
    <n v="0"/>
    <n v="0"/>
    <m/>
    <m/>
    <m/>
  </r>
  <r>
    <s v="K-18-22"/>
    <x v="10"/>
    <s v="Panel replacement - 12200 Fondren Meadow ($30,250)"/>
    <m/>
    <x v="2"/>
    <s v="Capital"/>
    <n v="0"/>
    <n v="0"/>
    <m/>
    <m/>
    <m/>
  </r>
  <r>
    <s v="K-19-22"/>
    <x v="10"/>
    <s v="Speed cushions - 7201-22 BraeburnGlen(2) ($10,000)"/>
    <m/>
    <x v="2"/>
    <s v="Capital"/>
    <n v="0"/>
    <n v="0"/>
    <m/>
    <m/>
    <m/>
  </r>
  <r>
    <s v="K-20-22"/>
    <x v="10"/>
    <s v="Panel replacement - W. Bellfort Ave at S. Gessner, near METRO bus stop ($43,300)"/>
    <m/>
    <x v="2"/>
    <s v="Capital"/>
    <n v="0"/>
    <n v="0"/>
    <m/>
    <m/>
    <m/>
  </r>
  <r>
    <s v="K-21-22"/>
    <x v="10"/>
    <s v="Panel replacement - 13402 W. Fuqua, 3773 W. Fuqua, 3831 W. Fuqua ($101,600)"/>
    <m/>
    <x v="2"/>
    <s v="Capital"/>
    <n v="63575"/>
    <n v="63575"/>
    <m/>
    <m/>
    <m/>
  </r>
  <r>
    <s v="K-22-22"/>
    <x v="10"/>
    <s v="Panel replacement - 11431 Chimney Rock, 12006 Chimney Rock, 12110 Chimney Rock ($66,300) "/>
    <m/>
    <x v="2"/>
    <s v="Capital"/>
    <n v="25000"/>
    <n v="25000"/>
    <m/>
    <m/>
    <m/>
  </r>
  <r>
    <s v="K-23-22"/>
    <x v="10"/>
    <s v="Temporary Summer Workers at Townwood Park"/>
    <m/>
    <x v="0"/>
    <s v="Operating"/>
    <n v="10800"/>
    <n v="0"/>
    <m/>
    <m/>
    <m/>
  </r>
  <r>
    <s v="K-24-22"/>
    <x v="10"/>
    <s v="HPW ISSUE ID00191K for concrete panel replacement at: 1. 12300 Fondren Meadow Dr., southbound at W. Airport Blvd,; Cost $9,700 2. 8000 Kirby Dr. at La Concha Ln; Cost $32,800 4. 8300 W. Airport Blvd. at South Gessner Rd.; Cost $26,000"/>
    <m/>
    <x v="2"/>
    <s v="Capital"/>
    <n v="244867.72"/>
    <n v="244867.72"/>
    <m/>
    <m/>
    <m/>
  </r>
  <r>
    <s v="K-25-22"/>
    <x v="10"/>
    <s v="HPW NTMP 6614-16: Maplewood West Community speed cushions for traffic calming. Maplewood West Community Association will pay for 50% of the speed cushions, District K will pay for 50% of speed cushions. -Valley Hills Dr. (2) - Twin Hills Dr. - Westwind Ln. (2) - Murray Brook Dr. - Braeridge Dr. - Del Rey Ln."/>
    <m/>
    <x v="2"/>
    <s v="Capital"/>
    <n v="19920"/>
    <n v="19920"/>
    <m/>
    <m/>
    <m/>
  </r>
  <r>
    <s v="K-26-22"/>
    <x v="10"/>
    <s v="Constant Contact - Platform where District K creates and sends communication out via the District K newsletter."/>
    <m/>
    <x v="6"/>
    <s v="Operating"/>
    <n v="2500"/>
    <n v="1790.88"/>
    <m/>
    <m/>
    <m/>
  </r>
  <r>
    <s v="K-27-22"/>
    <x v="10"/>
    <s v="Free pet microchips, rabies vaccines and registration for District K residents"/>
    <m/>
    <x v="1"/>
    <s v="Operating"/>
    <n v="2682.43"/>
    <n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7E63C03-7DA7-4FED-BB52-301392D3FCD1}" name="PivotTable1" cacheId="5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1">
  <location ref="A3:C15" firstHeaderRow="0" firstDataRow="1" firstDataCol="1"/>
  <pivotFields count="11">
    <pivotField showAll="0"/>
    <pivotField axis="axisRow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m="1" x="11"/>
        <item t="default"/>
      </items>
    </pivotField>
    <pivotField showAll="0"/>
    <pivotField showAll="0"/>
    <pivotField showAll="0"/>
    <pivotField showAll="0"/>
    <pivotField dataField="1" numFmtId="8" showAll="0"/>
    <pivotField dataField="1" showAll="0"/>
    <pivotField showAll="0"/>
    <pivotField showAll="0"/>
    <pivotField showAll="0"/>
  </pivotFields>
  <rowFields count="1">
    <field x="1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Max Spend" fld="6" baseField="0" baseItem="0" numFmtId="6"/>
    <dataField name="Sum of YTD Expenses" fld="7" baseField="0" baseItem="0" numFmtId="8"/>
  </dataFields>
  <formats count="3">
    <format dxfId="45">
      <pivotArea collapsedLevelsAreSubtotals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44">
      <pivotArea outline="0" fieldPosition="0">
        <references count="1">
          <reference field="4294967294" count="1">
            <x v="1"/>
          </reference>
        </references>
      </pivotArea>
    </format>
    <format dxfId="43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343CE29-4E26-4067-9052-309354F84048}" name="PivotTable2" cacheId="56" applyNumberFormats="0" applyBorderFormats="0" applyFontFormats="0" applyPatternFormats="0" applyAlignmentFormats="0" applyWidthHeightFormats="1" dataCaption="Values" updatedVersion="7" minRefreshableVersion="3" useAutoFormatting="1" itemPrintTitles="1" createdVersion="6" indent="0" outline="1" outlineData="1" multipleFieldFilters="0" chartFormat="1">
  <location ref="A3:C22" firstHeaderRow="0" firstDataRow="1" firstDataCol="1"/>
  <pivotFields count="11">
    <pivotField showAll="0"/>
    <pivotField showAll="0"/>
    <pivotField showAll="0"/>
    <pivotField showAll="0"/>
    <pivotField axis="axisRow" showAll="0">
      <items count="34">
        <item m="1" x="20"/>
        <item m="1" x="28"/>
        <item x="6"/>
        <item x="4"/>
        <item x="11"/>
        <item x="10"/>
        <item x="0"/>
        <item x="3"/>
        <item x="16"/>
        <item x="2"/>
        <item x="8"/>
        <item x="12"/>
        <item m="1" x="18"/>
        <item m="1" x="31"/>
        <item x="9"/>
        <item m="1" x="19"/>
        <item m="1" x="21"/>
        <item m="1" x="25"/>
        <item x="7"/>
        <item x="5"/>
        <item m="1" x="24"/>
        <item m="1" x="30"/>
        <item x="14"/>
        <item m="1" x="26"/>
        <item m="1" x="27"/>
        <item m="1" x="22"/>
        <item x="1"/>
        <item m="1" x="29"/>
        <item m="1" x="32"/>
        <item m="1" x="23"/>
        <item x="17"/>
        <item x="15"/>
        <item x="13"/>
        <item t="default"/>
      </items>
    </pivotField>
    <pivotField showAll="0"/>
    <pivotField dataField="1" numFmtId="8" showAll="0"/>
    <pivotField dataField="1" showAll="0"/>
    <pivotField showAll="0"/>
    <pivotField showAll="0"/>
    <pivotField showAll="0"/>
  </pivotFields>
  <rowFields count="1">
    <field x="4"/>
  </rowFields>
  <rowItems count="19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4"/>
    </i>
    <i>
      <x v="18"/>
    </i>
    <i>
      <x v="19"/>
    </i>
    <i>
      <x v="22"/>
    </i>
    <i>
      <x v="26"/>
    </i>
    <i>
      <x v="30"/>
    </i>
    <i>
      <x v="31"/>
    </i>
    <i>
      <x v="32"/>
    </i>
    <i t="grand">
      <x/>
    </i>
  </rowItems>
  <colFields count="1">
    <field x="-2"/>
  </colFields>
  <colItems count="2">
    <i>
      <x/>
    </i>
    <i i="1">
      <x v="1"/>
    </i>
  </colItems>
  <dataFields count="2">
    <dataField name="Sum of YTD Expenses" fld="7" baseField="0" baseItem="0" numFmtId="6"/>
    <dataField name="Sum of Max Spend" fld="6" baseField="0" baseItem="0"/>
  </dataFields>
  <formats count="1">
    <format dxfId="42">
      <pivotArea outline="0" collapsedLevelsAreSubtotals="1" fieldPosition="0"/>
    </format>
  </format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0000000}" name="Table6" displayName="Table6" ref="A1:K365" totalsRowCount="1" headerRowDxfId="49" dataDxfId="48" totalsRowDxfId="47" totalsRowBorderDxfId="46">
  <autoFilter ref="A1:K364" xr:uid="{00000000-0009-0000-0100-000006000000}"/>
  <tableColumns count="11">
    <tableColumn id="1" xr3:uid="{00000000-0010-0000-0000-000001000000}" name="Project Name" dataDxfId="41" totalsRowDxfId="14"/>
    <tableColumn id="2" xr3:uid="{00000000-0010-0000-0000-000002000000}" name="District" dataDxfId="40" totalsRowDxfId="13"/>
    <tableColumn id="14" xr3:uid="{00000000-0010-0000-0000-00000E000000}" name="Title" dataDxfId="39" totalsRowDxfId="12"/>
    <tableColumn id="17" xr3:uid="{00000000-0010-0000-0000-000011000000}" name="Date Sent" dataDxfId="38" totalsRowDxfId="11"/>
    <tableColumn id="3" xr3:uid="{00000000-0010-0000-0000-000003000000}" name="Department" dataDxfId="37" totalsRowDxfId="10"/>
    <tableColumn id="18" xr3:uid="{00000000-0010-0000-0000-000012000000}" name="Funds" dataDxfId="36" totalsRowDxfId="9"/>
    <tableColumn id="19" xr3:uid="{00000000-0010-0000-0000-000013000000}" name="Max Spend" totalsRowFunction="sum" dataDxfId="35" totalsRowDxfId="8"/>
    <tableColumn id="5" xr3:uid="{00000000-0010-0000-0000-000005000000}" name="YTD Expenses" totalsRowFunction="sum" dataDxfId="34" totalsRowDxfId="7"/>
    <tableColumn id="4" xr3:uid="{00000000-0010-0000-0000-000004000000}" name="Status" dataDxfId="33" totalsRowDxfId="6"/>
    <tableColumn id="6" xr3:uid="{00000000-0010-0000-0000-000006000000}" name="WBS" dataDxfId="32" totalsRowDxfId="5"/>
    <tableColumn id="7" xr3:uid="{00000000-0010-0000-0000-000007000000}" name="Comments" dataDxfId="31" totalsRowDxf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424"/>
  <sheetViews>
    <sheetView tabSelected="1" zoomScale="90" zoomScaleNormal="90" workbookViewId="0">
      <selection activeCell="C207" sqref="C207"/>
    </sheetView>
  </sheetViews>
  <sheetFormatPr defaultRowHeight="15"/>
  <cols>
    <col min="1" max="1" width="15.42578125" bestFit="1" customWidth="1"/>
    <col min="2" max="2" width="9.5703125" bestFit="1" customWidth="1"/>
    <col min="3" max="3" width="101" style="1" bestFit="1" customWidth="1"/>
    <col min="4" max="4" width="12.85546875" hidden="1" customWidth="1"/>
    <col min="5" max="5" width="15.28515625" style="1" customWidth="1"/>
    <col min="6" max="6" width="17.140625" style="37" bestFit="1" customWidth="1"/>
    <col min="7" max="7" width="23.140625" bestFit="1" customWidth="1"/>
    <col min="8" max="8" width="23.140625" style="3" bestFit="1" customWidth="1"/>
    <col min="9" max="9" width="10.7109375" customWidth="1"/>
    <col min="10" max="10" width="22" style="5" customWidth="1"/>
    <col min="11" max="11" width="33.85546875" customWidth="1"/>
    <col min="14" max="14" width="9.85546875" bestFit="1" customWidth="1"/>
    <col min="15" max="15" width="10.85546875" bestFit="1" customWidth="1"/>
  </cols>
  <sheetData>
    <row r="1" spans="1:11">
      <c r="A1" s="2" t="s">
        <v>0</v>
      </c>
      <c r="B1" s="2" t="s">
        <v>7</v>
      </c>
      <c r="C1" s="191" t="s">
        <v>6</v>
      </c>
      <c r="D1" s="2" t="s">
        <v>4</v>
      </c>
      <c r="E1" s="2" t="s">
        <v>2</v>
      </c>
      <c r="F1" s="2" t="s">
        <v>1</v>
      </c>
      <c r="G1" s="2" t="s">
        <v>3</v>
      </c>
      <c r="H1" s="2" t="s">
        <v>22</v>
      </c>
      <c r="I1" s="2" t="s">
        <v>11</v>
      </c>
      <c r="J1" s="2" t="s">
        <v>23</v>
      </c>
      <c r="K1" s="2" t="s">
        <v>24</v>
      </c>
    </row>
    <row r="2" spans="1:11" s="84" customFormat="1">
      <c r="A2" s="71" t="s">
        <v>111</v>
      </c>
      <c r="B2" s="71" t="s">
        <v>17</v>
      </c>
      <c r="C2" s="79" t="s">
        <v>124</v>
      </c>
      <c r="D2" s="71"/>
      <c r="E2" s="172" t="s">
        <v>26</v>
      </c>
      <c r="F2" s="74" t="s">
        <v>5</v>
      </c>
      <c r="G2" s="75">
        <v>5000</v>
      </c>
      <c r="H2" s="75">
        <v>5000</v>
      </c>
      <c r="I2" s="71"/>
      <c r="J2" s="235"/>
      <c r="K2" s="71"/>
    </row>
    <row r="3" spans="1:11" s="35" customFormat="1">
      <c r="A3" s="98" t="s">
        <v>112</v>
      </c>
      <c r="B3" s="98" t="s">
        <v>17</v>
      </c>
      <c r="C3" s="106" t="s">
        <v>125</v>
      </c>
      <c r="D3" s="99"/>
      <c r="E3" s="100" t="s">
        <v>74</v>
      </c>
      <c r="F3" s="101" t="s">
        <v>5</v>
      </c>
      <c r="G3" s="102">
        <v>1500</v>
      </c>
      <c r="H3" s="102">
        <v>960</v>
      </c>
      <c r="I3" s="102"/>
      <c r="J3" s="166"/>
      <c r="K3" s="167"/>
    </row>
    <row r="4" spans="1:11" s="35" customFormat="1">
      <c r="A4" s="39" t="s">
        <v>113</v>
      </c>
      <c r="B4" s="39" t="s">
        <v>17</v>
      </c>
      <c r="C4" s="61" t="s">
        <v>64</v>
      </c>
      <c r="D4" s="19"/>
      <c r="E4" s="40" t="s">
        <v>39</v>
      </c>
      <c r="F4" s="34" t="s">
        <v>29</v>
      </c>
      <c r="G4" s="20">
        <v>0</v>
      </c>
      <c r="H4" s="20">
        <v>0</v>
      </c>
      <c r="I4" s="20"/>
      <c r="J4" s="21"/>
      <c r="K4" s="22"/>
    </row>
    <row r="5" spans="1:11" s="35" customFormat="1">
      <c r="A5" s="43" t="s">
        <v>114</v>
      </c>
      <c r="B5" s="43" t="s">
        <v>17</v>
      </c>
      <c r="C5" s="62" t="s">
        <v>126</v>
      </c>
      <c r="D5" s="14"/>
      <c r="E5" s="51" t="s">
        <v>25</v>
      </c>
      <c r="F5" s="33" t="s">
        <v>5</v>
      </c>
      <c r="G5" s="7">
        <v>0</v>
      </c>
      <c r="H5" s="7">
        <v>0</v>
      </c>
      <c r="I5" s="7"/>
      <c r="J5" s="13"/>
      <c r="K5" s="15"/>
    </row>
    <row r="6" spans="1:11" s="35" customFormat="1">
      <c r="A6" s="87" t="s">
        <v>115</v>
      </c>
      <c r="B6" s="87" t="s">
        <v>17</v>
      </c>
      <c r="C6" s="105" t="s">
        <v>127</v>
      </c>
      <c r="D6" s="88"/>
      <c r="E6" s="89" t="s">
        <v>34</v>
      </c>
      <c r="F6" s="90" t="s">
        <v>5</v>
      </c>
      <c r="G6" s="91">
        <v>15000</v>
      </c>
      <c r="H6" s="91">
        <v>0</v>
      </c>
      <c r="I6" s="91"/>
      <c r="J6" s="92"/>
      <c r="K6" s="93"/>
    </row>
    <row r="7" spans="1:11" s="84" customFormat="1">
      <c r="A7" s="236" t="s">
        <v>116</v>
      </c>
      <c r="B7" s="236" t="s">
        <v>17</v>
      </c>
      <c r="C7" s="237" t="s">
        <v>393</v>
      </c>
      <c r="D7" s="238"/>
      <c r="E7" s="239" t="s">
        <v>39</v>
      </c>
      <c r="F7" s="240" t="s">
        <v>29</v>
      </c>
      <c r="G7" s="241">
        <v>39432.97</v>
      </c>
      <c r="H7" s="241">
        <v>39432.97</v>
      </c>
      <c r="I7" s="241"/>
      <c r="J7" s="242"/>
      <c r="K7" s="243"/>
    </row>
    <row r="8" spans="1:11" s="35" customFormat="1">
      <c r="A8" s="43" t="s">
        <v>117</v>
      </c>
      <c r="B8" s="43" t="s">
        <v>17</v>
      </c>
      <c r="C8" s="59" t="s">
        <v>128</v>
      </c>
      <c r="D8" s="14"/>
      <c r="E8" s="51" t="s">
        <v>26</v>
      </c>
      <c r="F8" s="33" t="s">
        <v>5</v>
      </c>
      <c r="G8" s="7">
        <v>0</v>
      </c>
      <c r="H8" s="7">
        <v>0</v>
      </c>
      <c r="I8" s="7"/>
      <c r="J8" s="17"/>
      <c r="K8" s="15"/>
    </row>
    <row r="9" spans="1:11" s="35" customFormat="1">
      <c r="A9" s="87" t="s">
        <v>118</v>
      </c>
      <c r="B9" s="87" t="s">
        <v>17</v>
      </c>
      <c r="C9" s="105" t="s">
        <v>129</v>
      </c>
      <c r="D9" s="88"/>
      <c r="E9" s="89" t="s">
        <v>39</v>
      </c>
      <c r="F9" s="90" t="s">
        <v>5</v>
      </c>
      <c r="G9" s="91">
        <v>16000</v>
      </c>
      <c r="H9" s="91">
        <v>0</v>
      </c>
      <c r="I9" s="91"/>
      <c r="J9" s="92"/>
      <c r="K9" s="93"/>
    </row>
    <row r="10" spans="1:11" s="78" customFormat="1">
      <c r="A10" s="71" t="s">
        <v>119</v>
      </c>
      <c r="B10" s="71" t="s">
        <v>17</v>
      </c>
      <c r="C10" s="85" t="s">
        <v>55</v>
      </c>
      <c r="D10" s="73"/>
      <c r="E10" s="172" t="s">
        <v>45</v>
      </c>
      <c r="F10" s="74" t="s">
        <v>5</v>
      </c>
      <c r="G10" s="75">
        <v>90000</v>
      </c>
      <c r="H10" s="75">
        <v>91577.79</v>
      </c>
      <c r="I10" s="75"/>
      <c r="J10" s="76"/>
      <c r="K10" s="80"/>
    </row>
    <row r="11" spans="1:11" s="35" customFormat="1">
      <c r="A11" s="71" t="s">
        <v>120</v>
      </c>
      <c r="B11" s="71" t="s">
        <v>17</v>
      </c>
      <c r="C11" s="85" t="s">
        <v>130</v>
      </c>
      <c r="D11" s="73"/>
      <c r="E11" s="172" t="s">
        <v>74</v>
      </c>
      <c r="F11" s="74" t="s">
        <v>5</v>
      </c>
      <c r="G11" s="75">
        <v>5250</v>
      </c>
      <c r="H11" s="75">
        <v>5250</v>
      </c>
      <c r="I11" s="75"/>
      <c r="J11" s="76"/>
      <c r="K11" s="80"/>
    </row>
    <row r="12" spans="1:11" s="35" customFormat="1">
      <c r="A12" s="71" t="s">
        <v>121</v>
      </c>
      <c r="B12" s="71" t="s">
        <v>17</v>
      </c>
      <c r="C12" s="85" t="s">
        <v>131</v>
      </c>
      <c r="D12" s="73"/>
      <c r="E12" s="172" t="s">
        <v>25</v>
      </c>
      <c r="F12" s="74" t="s">
        <v>5</v>
      </c>
      <c r="G12" s="75">
        <v>36769.160000000003</v>
      </c>
      <c r="H12" s="75">
        <v>36769.160000000003</v>
      </c>
      <c r="I12" s="75"/>
      <c r="J12" s="76"/>
      <c r="K12" s="77"/>
    </row>
    <row r="13" spans="1:11" s="35" customFormat="1">
      <c r="A13" s="98" t="s">
        <v>122</v>
      </c>
      <c r="B13" s="98" t="s">
        <v>17</v>
      </c>
      <c r="C13" s="106" t="s">
        <v>132</v>
      </c>
      <c r="D13" s="168"/>
      <c r="E13" s="100" t="s">
        <v>25</v>
      </c>
      <c r="F13" s="101" t="s">
        <v>5</v>
      </c>
      <c r="G13" s="102">
        <v>28789.94</v>
      </c>
      <c r="H13" s="102">
        <v>23177.599999999999</v>
      </c>
      <c r="I13" s="169"/>
      <c r="J13" s="170"/>
      <c r="K13" s="171"/>
    </row>
    <row r="14" spans="1:11" s="35" customFormat="1">
      <c r="A14" s="71" t="s">
        <v>123</v>
      </c>
      <c r="B14" s="71" t="s">
        <v>17</v>
      </c>
      <c r="C14" s="234" t="s">
        <v>136</v>
      </c>
      <c r="D14" s="73"/>
      <c r="E14" s="172" t="s">
        <v>34</v>
      </c>
      <c r="F14" s="74" t="s">
        <v>5</v>
      </c>
      <c r="G14" s="75">
        <v>6000</v>
      </c>
      <c r="H14" s="75">
        <v>6000</v>
      </c>
      <c r="I14" s="75"/>
      <c r="J14" s="76"/>
      <c r="K14" s="77"/>
    </row>
    <row r="15" spans="1:11" s="35" customFormat="1">
      <c r="A15" s="71" t="s">
        <v>133</v>
      </c>
      <c r="B15" s="71" t="s">
        <v>17</v>
      </c>
      <c r="C15" s="85" t="s">
        <v>137</v>
      </c>
      <c r="D15" s="73"/>
      <c r="E15" s="172" t="s">
        <v>39</v>
      </c>
      <c r="F15" s="74" t="s">
        <v>5</v>
      </c>
      <c r="G15" s="75">
        <v>5000</v>
      </c>
      <c r="H15" s="75">
        <v>5000</v>
      </c>
      <c r="I15" s="75"/>
      <c r="J15" s="76"/>
      <c r="K15" s="77"/>
    </row>
    <row r="16" spans="1:11" s="35" customFormat="1">
      <c r="A16" s="43" t="s">
        <v>389</v>
      </c>
      <c r="B16" s="43" t="s">
        <v>17</v>
      </c>
      <c r="C16" s="6" t="s">
        <v>391</v>
      </c>
      <c r="D16" s="14"/>
      <c r="E16" s="51" t="s">
        <v>25</v>
      </c>
      <c r="F16" s="33" t="s">
        <v>5</v>
      </c>
      <c r="G16" s="7">
        <v>0</v>
      </c>
      <c r="H16" s="7">
        <v>0</v>
      </c>
      <c r="I16" s="7"/>
      <c r="J16" s="17"/>
      <c r="K16" s="190"/>
    </row>
    <row r="17" spans="1:14" s="35" customFormat="1">
      <c r="A17" s="87" t="s">
        <v>390</v>
      </c>
      <c r="B17" s="87" t="s">
        <v>17</v>
      </c>
      <c r="C17" s="1" t="s">
        <v>392</v>
      </c>
      <c r="D17" s="88"/>
      <c r="E17" s="89" t="s">
        <v>25</v>
      </c>
      <c r="F17" s="90" t="s">
        <v>5</v>
      </c>
      <c r="G17" s="91">
        <v>135000</v>
      </c>
      <c r="H17" s="91">
        <v>0</v>
      </c>
      <c r="I17" s="91"/>
      <c r="J17" s="92"/>
      <c r="K17" s="110"/>
    </row>
    <row r="18" spans="1:14" s="35" customFormat="1">
      <c r="A18" s="98" t="s">
        <v>399</v>
      </c>
      <c r="B18" s="98" t="s">
        <v>17</v>
      </c>
      <c r="C18" s="106" t="s">
        <v>670</v>
      </c>
      <c r="D18" s="99"/>
      <c r="E18" s="100" t="s">
        <v>45</v>
      </c>
      <c r="F18" s="101" t="s">
        <v>5</v>
      </c>
      <c r="G18" s="102">
        <v>50000</v>
      </c>
      <c r="H18" s="102">
        <v>12148.38</v>
      </c>
      <c r="I18" s="102"/>
      <c r="J18" s="103"/>
      <c r="K18" s="113"/>
    </row>
    <row r="19" spans="1:14" s="35" customFormat="1">
      <c r="A19" s="71" t="s">
        <v>400</v>
      </c>
      <c r="B19" s="71" t="s">
        <v>17</v>
      </c>
      <c r="C19" s="234" t="s">
        <v>616</v>
      </c>
      <c r="D19" s="73"/>
      <c r="E19" s="172" t="s">
        <v>28</v>
      </c>
      <c r="F19" s="74" t="s">
        <v>5</v>
      </c>
      <c r="G19" s="75">
        <v>49295</v>
      </c>
      <c r="H19" s="75">
        <v>49295</v>
      </c>
      <c r="I19" s="75"/>
      <c r="J19" s="76"/>
      <c r="K19" s="77"/>
    </row>
    <row r="20" spans="1:14" s="35" customFormat="1">
      <c r="A20" s="87" t="s">
        <v>675</v>
      </c>
      <c r="B20" s="87" t="s">
        <v>17</v>
      </c>
      <c r="C20" s="115" t="s">
        <v>673</v>
      </c>
      <c r="D20" s="230"/>
      <c r="E20" s="89" t="s">
        <v>26</v>
      </c>
      <c r="F20" s="90" t="s">
        <v>29</v>
      </c>
      <c r="G20" s="91">
        <v>5000</v>
      </c>
      <c r="H20" s="91">
        <v>0</v>
      </c>
      <c r="I20" s="231"/>
      <c r="J20" s="232"/>
      <c r="K20" s="233"/>
    </row>
    <row r="21" spans="1:14" s="35" customFormat="1">
      <c r="A21" s="71" t="s">
        <v>676</v>
      </c>
      <c r="B21" s="71" t="s">
        <v>17</v>
      </c>
      <c r="C21" s="85" t="s">
        <v>674</v>
      </c>
      <c r="D21" s="73"/>
      <c r="E21" s="172" t="s">
        <v>25</v>
      </c>
      <c r="F21" s="74" t="s">
        <v>5</v>
      </c>
      <c r="G21" s="75">
        <v>5014.9799999999996</v>
      </c>
      <c r="H21" s="75">
        <v>5014.9799999999996</v>
      </c>
      <c r="I21" s="75"/>
      <c r="J21" s="76"/>
      <c r="K21" s="77"/>
    </row>
    <row r="22" spans="1:14" s="35" customFormat="1">
      <c r="A22" s="87" t="s">
        <v>677</v>
      </c>
      <c r="B22" s="87" t="s">
        <v>17</v>
      </c>
      <c r="C22" s="115" t="s">
        <v>678</v>
      </c>
      <c r="D22" s="230"/>
      <c r="E22" s="89" t="s">
        <v>25</v>
      </c>
      <c r="F22" s="90" t="s">
        <v>29</v>
      </c>
      <c r="G22" s="91">
        <v>135384.62</v>
      </c>
      <c r="H22" s="91">
        <v>0</v>
      </c>
      <c r="I22" s="231"/>
      <c r="J22" s="232"/>
      <c r="K22" s="233"/>
    </row>
    <row r="23" spans="1:14" s="42" customFormat="1">
      <c r="A23" s="71" t="s">
        <v>142</v>
      </c>
      <c r="B23" s="71" t="s">
        <v>18</v>
      </c>
      <c r="C23" s="79" t="s">
        <v>124</v>
      </c>
      <c r="D23" s="73"/>
      <c r="E23" s="172" t="s">
        <v>26</v>
      </c>
      <c r="F23" s="74" t="s">
        <v>5</v>
      </c>
      <c r="G23" s="75">
        <v>5000</v>
      </c>
      <c r="H23" s="75">
        <v>5000</v>
      </c>
      <c r="I23" s="75"/>
      <c r="J23" s="70"/>
      <c r="K23" s="80"/>
      <c r="N23" s="55"/>
    </row>
    <row r="24" spans="1:14" s="35" customFormat="1">
      <c r="A24" s="87" t="s">
        <v>143</v>
      </c>
      <c r="B24" s="87" t="s">
        <v>18</v>
      </c>
      <c r="C24" s="116" t="s">
        <v>134</v>
      </c>
      <c r="D24" s="88"/>
      <c r="E24" s="89" t="s">
        <v>26</v>
      </c>
      <c r="F24" s="90" t="s">
        <v>5</v>
      </c>
      <c r="G24" s="91">
        <v>5225</v>
      </c>
      <c r="H24" s="91">
        <v>0</v>
      </c>
      <c r="I24" s="91"/>
      <c r="J24" s="92"/>
      <c r="K24" s="93"/>
      <c r="N24" s="41"/>
    </row>
    <row r="25" spans="1:14" s="35" customFormat="1">
      <c r="A25" s="98" t="s">
        <v>144</v>
      </c>
      <c r="B25" s="98" t="s">
        <v>18</v>
      </c>
      <c r="C25" s="117" t="s">
        <v>55</v>
      </c>
      <c r="D25" s="99"/>
      <c r="E25" s="100" t="s">
        <v>45</v>
      </c>
      <c r="F25" s="101" t="s">
        <v>5</v>
      </c>
      <c r="G25" s="102">
        <v>455000</v>
      </c>
      <c r="H25" s="102">
        <v>110271.76</v>
      </c>
      <c r="I25" s="102"/>
      <c r="J25" s="120"/>
      <c r="K25" s="104"/>
      <c r="N25" s="41"/>
    </row>
    <row r="26" spans="1:14" s="35" customFormat="1">
      <c r="A26" s="87" t="s">
        <v>145</v>
      </c>
      <c r="B26" s="87" t="s">
        <v>18</v>
      </c>
      <c r="C26" s="118" t="s">
        <v>135</v>
      </c>
      <c r="D26" s="107"/>
      <c r="E26" s="97"/>
      <c r="F26" s="90" t="s">
        <v>5</v>
      </c>
      <c r="G26" s="108">
        <v>5840</v>
      </c>
      <c r="H26" s="55">
        <v>784.19</v>
      </c>
      <c r="I26" s="91"/>
      <c r="J26" s="92"/>
      <c r="K26" s="93"/>
      <c r="N26" s="41"/>
    </row>
    <row r="27" spans="1:14" s="35" customFormat="1">
      <c r="A27" s="98" t="s">
        <v>146</v>
      </c>
      <c r="B27" s="98" t="s">
        <v>18</v>
      </c>
      <c r="C27" s="112" t="s">
        <v>44</v>
      </c>
      <c r="D27" s="99"/>
      <c r="E27" s="100" t="s">
        <v>26</v>
      </c>
      <c r="F27" s="101" t="s">
        <v>5</v>
      </c>
      <c r="G27" s="102">
        <v>15199.01</v>
      </c>
      <c r="H27" s="102">
        <v>4439.49</v>
      </c>
      <c r="I27" s="102"/>
      <c r="J27" s="103"/>
      <c r="K27" s="113"/>
      <c r="N27" s="41"/>
    </row>
    <row r="28" spans="1:14" s="35" customFormat="1">
      <c r="A28" s="43" t="s">
        <v>147</v>
      </c>
      <c r="B28" s="43" t="s">
        <v>18</v>
      </c>
      <c r="C28" s="244" t="s">
        <v>138</v>
      </c>
      <c r="D28" s="13"/>
      <c r="E28" s="6"/>
      <c r="F28" s="33" t="s">
        <v>5</v>
      </c>
      <c r="G28" s="32">
        <v>0</v>
      </c>
      <c r="H28" s="245">
        <v>0</v>
      </c>
      <c r="I28" s="7"/>
      <c r="J28" s="17"/>
      <c r="K28" s="190"/>
      <c r="N28" s="41"/>
    </row>
    <row r="29" spans="1:14" s="35" customFormat="1">
      <c r="A29" s="87" t="s">
        <v>148</v>
      </c>
      <c r="B29" s="87" t="s">
        <v>18</v>
      </c>
      <c r="C29" s="118" t="s">
        <v>139</v>
      </c>
      <c r="D29" s="111"/>
      <c r="E29" s="97" t="s">
        <v>34</v>
      </c>
      <c r="F29" s="90" t="s">
        <v>5</v>
      </c>
      <c r="G29" s="108">
        <v>5000</v>
      </c>
      <c r="H29" s="109">
        <v>0</v>
      </c>
      <c r="I29" s="94"/>
      <c r="J29" s="95"/>
      <c r="K29" s="96"/>
      <c r="N29" s="41"/>
    </row>
    <row r="30" spans="1:14" s="35" customFormat="1">
      <c r="A30" s="87" t="s">
        <v>149</v>
      </c>
      <c r="B30" s="87" t="s">
        <v>18</v>
      </c>
      <c r="C30" s="118" t="s">
        <v>140</v>
      </c>
      <c r="D30" s="107"/>
      <c r="E30" s="97" t="s">
        <v>34</v>
      </c>
      <c r="F30" s="90" t="s">
        <v>5</v>
      </c>
      <c r="G30" s="108">
        <v>5000</v>
      </c>
      <c r="H30" s="55">
        <v>0</v>
      </c>
      <c r="I30" s="91"/>
      <c r="J30" s="92"/>
      <c r="K30" s="110"/>
      <c r="N30" s="41"/>
    </row>
    <row r="31" spans="1:14" s="84" customFormat="1">
      <c r="A31" s="71" t="s">
        <v>150</v>
      </c>
      <c r="B31" s="71" t="s">
        <v>18</v>
      </c>
      <c r="C31" s="199" t="s">
        <v>141</v>
      </c>
      <c r="D31" s="70"/>
      <c r="E31" s="72" t="s">
        <v>25</v>
      </c>
      <c r="F31" s="74" t="s">
        <v>5</v>
      </c>
      <c r="G31" s="81">
        <v>5004.05</v>
      </c>
      <c r="H31" s="83">
        <v>5004.05</v>
      </c>
      <c r="I31" s="75"/>
      <c r="J31" s="76"/>
      <c r="K31" s="77"/>
      <c r="N31" s="198"/>
    </row>
    <row r="32" spans="1:14" s="35" customFormat="1">
      <c r="A32" s="87" t="s">
        <v>397</v>
      </c>
      <c r="B32" s="87" t="s">
        <v>18</v>
      </c>
      <c r="C32" s="114" t="s">
        <v>661</v>
      </c>
      <c r="D32" s="107"/>
      <c r="E32" s="97" t="s">
        <v>26</v>
      </c>
      <c r="F32" s="90" t="s">
        <v>5</v>
      </c>
      <c r="G32" s="108">
        <v>10000</v>
      </c>
      <c r="H32" s="109">
        <v>0</v>
      </c>
      <c r="I32" s="91"/>
      <c r="J32" s="92"/>
      <c r="K32" s="110"/>
      <c r="N32" s="41"/>
    </row>
    <row r="33" spans="1:14" s="35" customFormat="1">
      <c r="A33" s="200" t="s">
        <v>398</v>
      </c>
      <c r="B33" s="200" t="s">
        <v>18</v>
      </c>
      <c r="C33" s="197" t="s">
        <v>662</v>
      </c>
      <c r="D33" s="201"/>
      <c r="E33" s="202" t="s">
        <v>39</v>
      </c>
      <c r="F33" s="203" t="s">
        <v>5</v>
      </c>
      <c r="G33" s="204">
        <v>25200</v>
      </c>
      <c r="H33" s="205">
        <v>25200</v>
      </c>
      <c r="I33" s="206"/>
      <c r="J33" s="207"/>
      <c r="K33" s="208"/>
      <c r="N33" s="41"/>
    </row>
    <row r="34" spans="1:14" s="35" customFormat="1">
      <c r="A34" s="87" t="s">
        <v>401</v>
      </c>
      <c r="B34" s="87" t="s">
        <v>18</v>
      </c>
      <c r="C34" s="115" t="s">
        <v>663</v>
      </c>
      <c r="D34" s="107"/>
      <c r="E34" s="97" t="s">
        <v>34</v>
      </c>
      <c r="F34" s="90" t="s">
        <v>5</v>
      </c>
      <c r="G34" s="108">
        <v>3841</v>
      </c>
      <c r="H34" s="109">
        <v>0</v>
      </c>
      <c r="I34" s="91"/>
      <c r="J34" s="92"/>
      <c r="K34" s="110"/>
      <c r="N34" s="41"/>
    </row>
    <row r="35" spans="1:14" s="35" customFormat="1">
      <c r="A35" s="87" t="s">
        <v>402</v>
      </c>
      <c r="B35" s="87" t="s">
        <v>18</v>
      </c>
      <c r="C35" s="118" t="s">
        <v>664</v>
      </c>
      <c r="D35" s="107"/>
      <c r="E35" s="97" t="s">
        <v>34</v>
      </c>
      <c r="F35" s="90" t="s">
        <v>5</v>
      </c>
      <c r="G35" s="108">
        <v>5000</v>
      </c>
      <c r="H35" s="109">
        <v>0</v>
      </c>
      <c r="I35" s="91"/>
      <c r="J35" s="92"/>
      <c r="K35" s="110"/>
      <c r="N35" s="41"/>
    </row>
    <row r="36" spans="1:14" s="35" customFormat="1">
      <c r="A36" s="71" t="s">
        <v>403</v>
      </c>
      <c r="B36" s="71" t="s">
        <v>18</v>
      </c>
      <c r="C36" s="199" t="s">
        <v>665</v>
      </c>
      <c r="D36" s="70"/>
      <c r="E36" s="72" t="s">
        <v>26</v>
      </c>
      <c r="F36" s="74" t="s">
        <v>5</v>
      </c>
      <c r="G36" s="81">
        <v>5000</v>
      </c>
      <c r="H36" s="83">
        <v>5000</v>
      </c>
      <c r="I36" s="75"/>
      <c r="J36" s="76"/>
      <c r="K36" s="77"/>
      <c r="N36" s="41"/>
    </row>
    <row r="37" spans="1:14" s="35" customFormat="1">
      <c r="A37" s="71" t="s">
        <v>404</v>
      </c>
      <c r="B37" s="71" t="s">
        <v>18</v>
      </c>
      <c r="C37" s="199" t="s">
        <v>666</v>
      </c>
      <c r="D37" s="70"/>
      <c r="E37" s="72" t="s">
        <v>26</v>
      </c>
      <c r="F37" s="74" t="s">
        <v>5</v>
      </c>
      <c r="G37" s="81">
        <v>5000</v>
      </c>
      <c r="H37" s="83">
        <v>5000</v>
      </c>
      <c r="I37" s="75"/>
      <c r="J37" s="76"/>
      <c r="K37" s="77"/>
      <c r="N37" s="41"/>
    </row>
    <row r="38" spans="1:14" s="35" customFormat="1">
      <c r="A38" s="71" t="s">
        <v>405</v>
      </c>
      <c r="B38" s="71" t="s">
        <v>18</v>
      </c>
      <c r="C38" s="199" t="s">
        <v>667</v>
      </c>
      <c r="D38" s="70"/>
      <c r="E38" s="72" t="s">
        <v>26</v>
      </c>
      <c r="F38" s="74" t="s">
        <v>5</v>
      </c>
      <c r="G38" s="81">
        <v>5000</v>
      </c>
      <c r="H38" s="83">
        <v>5000</v>
      </c>
      <c r="I38" s="75"/>
      <c r="J38" s="76"/>
      <c r="K38" s="77"/>
      <c r="N38" s="41"/>
    </row>
    <row r="39" spans="1:14" s="35" customFormat="1">
      <c r="A39" s="71" t="s">
        <v>406</v>
      </c>
      <c r="B39" s="71" t="s">
        <v>18</v>
      </c>
      <c r="C39" s="199" t="s">
        <v>668</v>
      </c>
      <c r="D39" s="70"/>
      <c r="E39" s="72" t="s">
        <v>26</v>
      </c>
      <c r="F39" s="74" t="s">
        <v>5</v>
      </c>
      <c r="G39" s="81">
        <v>5000</v>
      </c>
      <c r="H39" s="83">
        <v>5000</v>
      </c>
      <c r="I39" s="75"/>
      <c r="J39" s="76"/>
      <c r="K39" s="77"/>
      <c r="N39" s="41"/>
    </row>
    <row r="40" spans="1:14" s="35" customFormat="1">
      <c r="A40" s="87" t="s">
        <v>407</v>
      </c>
      <c r="B40" s="87" t="s">
        <v>18</v>
      </c>
      <c r="C40" s="118" t="s">
        <v>669</v>
      </c>
      <c r="D40" s="107"/>
      <c r="E40" s="97" t="s">
        <v>74</v>
      </c>
      <c r="F40" s="90" t="s">
        <v>5</v>
      </c>
      <c r="G40" s="108">
        <v>2000</v>
      </c>
      <c r="H40" s="109">
        <v>0</v>
      </c>
      <c r="I40" s="91"/>
      <c r="J40" s="92"/>
      <c r="K40" s="110"/>
      <c r="N40" s="41"/>
    </row>
    <row r="41" spans="1:14" s="42" customFormat="1">
      <c r="A41" s="120" t="s">
        <v>151</v>
      </c>
      <c r="B41" s="98" t="s">
        <v>9</v>
      </c>
      <c r="C41" s="126" t="s">
        <v>167</v>
      </c>
      <c r="D41" s="99"/>
      <c r="E41" s="100" t="s">
        <v>25</v>
      </c>
      <c r="F41" s="101" t="s">
        <v>5</v>
      </c>
      <c r="G41" s="102">
        <v>61568.27</v>
      </c>
      <c r="H41" s="102">
        <v>62189.760000000002</v>
      </c>
      <c r="I41" s="102"/>
      <c r="J41" s="120"/>
      <c r="K41" s="104"/>
    </row>
    <row r="42" spans="1:14" s="42" customFormat="1">
      <c r="A42" s="70" t="s">
        <v>152</v>
      </c>
      <c r="B42" s="71" t="s">
        <v>9</v>
      </c>
      <c r="C42" s="72" t="s">
        <v>75</v>
      </c>
      <c r="D42" s="73"/>
      <c r="E42" s="172" t="s">
        <v>74</v>
      </c>
      <c r="F42" s="74" t="s">
        <v>5</v>
      </c>
      <c r="G42" s="75">
        <v>375</v>
      </c>
      <c r="H42" s="75">
        <v>375</v>
      </c>
      <c r="I42" s="75"/>
      <c r="J42" s="70"/>
      <c r="K42" s="80"/>
    </row>
    <row r="43" spans="1:14" s="42" customFormat="1">
      <c r="A43" s="120" t="s">
        <v>153</v>
      </c>
      <c r="B43" s="98" t="s">
        <v>9</v>
      </c>
      <c r="C43" s="100" t="s">
        <v>65</v>
      </c>
      <c r="D43" s="99"/>
      <c r="E43" s="100" t="s">
        <v>35</v>
      </c>
      <c r="F43" s="101" t="s">
        <v>5</v>
      </c>
      <c r="G43" s="102">
        <v>15000</v>
      </c>
      <c r="H43" s="102">
        <v>7500</v>
      </c>
      <c r="I43" s="102"/>
      <c r="J43" s="120"/>
      <c r="K43" s="104"/>
    </row>
    <row r="44" spans="1:14" s="42" customFormat="1">
      <c r="A44" s="70" t="s">
        <v>154</v>
      </c>
      <c r="B44" s="71" t="s">
        <v>9</v>
      </c>
      <c r="C44" s="72" t="s">
        <v>66</v>
      </c>
      <c r="D44" s="73"/>
      <c r="E44" s="172" t="s">
        <v>39</v>
      </c>
      <c r="F44" s="74" t="s">
        <v>5</v>
      </c>
      <c r="G44" s="75">
        <v>3506.45</v>
      </c>
      <c r="H44" s="75">
        <v>3506.45</v>
      </c>
      <c r="I44" s="75"/>
      <c r="J44" s="70"/>
      <c r="K44" s="80"/>
    </row>
    <row r="45" spans="1:14" s="42" customFormat="1">
      <c r="A45" s="120" t="s">
        <v>155</v>
      </c>
      <c r="B45" s="98" t="s">
        <v>9</v>
      </c>
      <c r="C45" s="125" t="s">
        <v>67</v>
      </c>
      <c r="D45" s="99"/>
      <c r="E45" s="100" t="s">
        <v>25</v>
      </c>
      <c r="F45" s="101" t="s">
        <v>5</v>
      </c>
      <c r="G45" s="102">
        <v>25000</v>
      </c>
      <c r="H45" s="102">
        <v>24774.31</v>
      </c>
      <c r="I45" s="102"/>
      <c r="J45" s="103"/>
      <c r="K45" s="104"/>
    </row>
    <row r="46" spans="1:14" s="42" customFormat="1">
      <c r="A46" s="70" t="s">
        <v>156</v>
      </c>
      <c r="B46" s="71" t="s">
        <v>9</v>
      </c>
      <c r="C46" s="72" t="s">
        <v>83</v>
      </c>
      <c r="D46" s="73"/>
      <c r="E46" s="172" t="s">
        <v>26</v>
      </c>
      <c r="F46" s="74" t="s">
        <v>29</v>
      </c>
      <c r="G46" s="75">
        <v>11956</v>
      </c>
      <c r="H46" s="75">
        <v>11956</v>
      </c>
      <c r="I46" s="75"/>
      <c r="J46" s="76"/>
      <c r="K46" s="80"/>
    </row>
    <row r="47" spans="1:14" s="42" customFormat="1">
      <c r="A47" s="70" t="s">
        <v>157</v>
      </c>
      <c r="B47" s="71" t="s">
        <v>9</v>
      </c>
      <c r="C47" s="79" t="s">
        <v>170</v>
      </c>
      <c r="D47" s="73"/>
      <c r="E47" s="172" t="s">
        <v>39</v>
      </c>
      <c r="F47" s="74" t="s">
        <v>5</v>
      </c>
      <c r="G47" s="75">
        <v>13400</v>
      </c>
      <c r="H47" s="75">
        <v>13400</v>
      </c>
      <c r="I47" s="75"/>
      <c r="J47" s="81"/>
      <c r="K47" s="80"/>
    </row>
    <row r="48" spans="1:14" s="42" customFormat="1">
      <c r="A48" s="107" t="s">
        <v>158</v>
      </c>
      <c r="B48" s="87" t="s">
        <v>9</v>
      </c>
      <c r="C48" s="122" t="s">
        <v>94</v>
      </c>
      <c r="D48" s="88"/>
      <c r="E48" s="89" t="s">
        <v>26</v>
      </c>
      <c r="F48" s="90" t="s">
        <v>5</v>
      </c>
      <c r="G48" s="91">
        <v>16000</v>
      </c>
      <c r="H48" s="91">
        <v>0</v>
      </c>
      <c r="I48" s="91"/>
      <c r="J48" s="92"/>
      <c r="K48" s="93"/>
    </row>
    <row r="49" spans="1:11" s="42" customFormat="1">
      <c r="A49" s="246" t="s">
        <v>159</v>
      </c>
      <c r="B49" s="236" t="s">
        <v>9</v>
      </c>
      <c r="C49" s="257" t="s">
        <v>96</v>
      </c>
      <c r="D49" s="238"/>
      <c r="E49" s="239" t="s">
        <v>27</v>
      </c>
      <c r="F49" s="240" t="s">
        <v>5</v>
      </c>
      <c r="G49" s="241">
        <v>25000</v>
      </c>
      <c r="H49" s="241">
        <v>25000</v>
      </c>
      <c r="I49" s="241"/>
      <c r="J49" s="242"/>
      <c r="K49" s="243"/>
    </row>
    <row r="50" spans="1:11" s="42" customFormat="1">
      <c r="A50" s="246" t="s">
        <v>160</v>
      </c>
      <c r="B50" s="236" t="s">
        <v>9</v>
      </c>
      <c r="C50" s="258" t="s">
        <v>97</v>
      </c>
      <c r="D50" s="238"/>
      <c r="E50" s="239" t="s">
        <v>26</v>
      </c>
      <c r="F50" s="240" t="s">
        <v>5</v>
      </c>
      <c r="G50" s="241">
        <v>10000</v>
      </c>
      <c r="H50" s="241">
        <v>10000</v>
      </c>
      <c r="I50" s="241"/>
      <c r="J50" s="242"/>
      <c r="K50" s="243"/>
    </row>
    <row r="51" spans="1:11" s="42" customFormat="1">
      <c r="A51" s="70" t="s">
        <v>161</v>
      </c>
      <c r="B51" s="71" t="s">
        <v>9</v>
      </c>
      <c r="C51" s="72" t="s">
        <v>95</v>
      </c>
      <c r="D51" s="73"/>
      <c r="E51" s="172" t="s">
        <v>39</v>
      </c>
      <c r="F51" s="74" t="s">
        <v>5</v>
      </c>
      <c r="G51" s="75">
        <v>117453.47</v>
      </c>
      <c r="H51" s="75">
        <v>117649.97</v>
      </c>
      <c r="I51" s="75"/>
      <c r="J51" s="76"/>
      <c r="K51" s="80"/>
    </row>
    <row r="52" spans="1:11" s="42" customFormat="1">
      <c r="A52" s="21" t="s">
        <v>162</v>
      </c>
      <c r="B52" s="39" t="s">
        <v>9</v>
      </c>
      <c r="C52" s="18" t="s">
        <v>171</v>
      </c>
      <c r="D52" s="19"/>
      <c r="E52" s="40" t="s">
        <v>39</v>
      </c>
      <c r="F52" s="34" t="s">
        <v>29</v>
      </c>
      <c r="G52" s="20">
        <v>0</v>
      </c>
      <c r="H52" s="20">
        <v>0</v>
      </c>
      <c r="I52" s="20"/>
      <c r="J52" s="23"/>
      <c r="K52" s="53"/>
    </row>
    <row r="53" spans="1:11" s="42" customFormat="1">
      <c r="A53" s="70" t="s">
        <v>163</v>
      </c>
      <c r="B53" s="71" t="s">
        <v>9</v>
      </c>
      <c r="C53" s="72" t="s">
        <v>93</v>
      </c>
      <c r="D53" s="73"/>
      <c r="E53" s="172" t="s">
        <v>25</v>
      </c>
      <c r="F53" s="74" t="s">
        <v>29</v>
      </c>
      <c r="G53" s="75">
        <v>22614.09</v>
      </c>
      <c r="H53" s="75">
        <v>21623</v>
      </c>
      <c r="I53" s="75"/>
      <c r="J53" s="76"/>
      <c r="K53" s="77"/>
    </row>
    <row r="54" spans="1:11" s="42" customFormat="1">
      <c r="A54" s="21" t="s">
        <v>164</v>
      </c>
      <c r="B54" s="39" t="s">
        <v>9</v>
      </c>
      <c r="C54" s="45" t="s">
        <v>671</v>
      </c>
      <c r="D54" s="19"/>
      <c r="E54" s="40" t="s">
        <v>39</v>
      </c>
      <c r="F54" s="34" t="s">
        <v>29</v>
      </c>
      <c r="G54" s="20">
        <v>0</v>
      </c>
      <c r="H54" s="20">
        <v>0</v>
      </c>
      <c r="I54" s="20"/>
      <c r="J54" s="23"/>
      <c r="K54" s="53"/>
    </row>
    <row r="55" spans="1:11" s="42" customFormat="1">
      <c r="A55" s="70" t="s">
        <v>165</v>
      </c>
      <c r="B55" s="71" t="s">
        <v>9</v>
      </c>
      <c r="C55" s="79" t="s">
        <v>168</v>
      </c>
      <c r="D55" s="73"/>
      <c r="E55" s="172" t="s">
        <v>39</v>
      </c>
      <c r="F55" s="74" t="s">
        <v>5</v>
      </c>
      <c r="G55" s="75">
        <v>5000</v>
      </c>
      <c r="H55" s="75">
        <v>5000</v>
      </c>
      <c r="I55" s="75"/>
      <c r="J55" s="76"/>
      <c r="K55" s="77"/>
    </row>
    <row r="56" spans="1:11" s="42" customFormat="1">
      <c r="A56" s="13" t="s">
        <v>166</v>
      </c>
      <c r="B56" s="43" t="s">
        <v>9</v>
      </c>
      <c r="C56" s="68" t="s">
        <v>169</v>
      </c>
      <c r="D56" s="14"/>
      <c r="E56" s="51" t="s">
        <v>39</v>
      </c>
      <c r="F56" s="33" t="s">
        <v>5</v>
      </c>
      <c r="G56" s="7">
        <v>0</v>
      </c>
      <c r="H56" s="7">
        <v>0</v>
      </c>
      <c r="I56" s="7"/>
      <c r="J56" s="17"/>
      <c r="K56" s="190"/>
    </row>
    <row r="57" spans="1:11" s="42" customFormat="1">
      <c r="A57" s="21" t="s">
        <v>408</v>
      </c>
      <c r="B57" s="39" t="s">
        <v>9</v>
      </c>
      <c r="C57" s="67" t="s">
        <v>647</v>
      </c>
      <c r="D57" s="19"/>
      <c r="E57" s="40" t="s">
        <v>39</v>
      </c>
      <c r="F57" s="34" t="s">
        <v>29</v>
      </c>
      <c r="G57" s="20">
        <v>0</v>
      </c>
      <c r="H57" s="20">
        <v>0</v>
      </c>
      <c r="I57" s="20"/>
      <c r="J57" s="23"/>
      <c r="K57" s="53"/>
    </row>
    <row r="58" spans="1:11" s="42" customFormat="1">
      <c r="A58" s="70" t="s">
        <v>409</v>
      </c>
      <c r="B58" s="71" t="s">
        <v>9</v>
      </c>
      <c r="C58" s="79" t="s">
        <v>648</v>
      </c>
      <c r="D58" s="73"/>
      <c r="E58" s="172" t="s">
        <v>26</v>
      </c>
      <c r="F58" s="74" t="s">
        <v>5</v>
      </c>
      <c r="G58" s="75">
        <v>18500</v>
      </c>
      <c r="H58" s="75">
        <v>18500</v>
      </c>
      <c r="I58" s="75"/>
      <c r="J58" s="76"/>
      <c r="K58" s="77"/>
    </row>
    <row r="59" spans="1:11" s="42" customFormat="1">
      <c r="A59" s="107" t="s">
        <v>410</v>
      </c>
      <c r="B59" s="87" t="s">
        <v>9</v>
      </c>
      <c r="C59" s="181" t="s">
        <v>649</v>
      </c>
      <c r="D59" s="88"/>
      <c r="E59" s="89" t="s">
        <v>39</v>
      </c>
      <c r="F59" s="90" t="s">
        <v>5</v>
      </c>
      <c r="G59" s="91">
        <v>23100</v>
      </c>
      <c r="H59" s="91">
        <v>0</v>
      </c>
      <c r="I59" s="91"/>
      <c r="J59" s="92"/>
      <c r="K59" s="110"/>
    </row>
    <row r="60" spans="1:11" s="42" customFormat="1">
      <c r="A60" s="107" t="s">
        <v>411</v>
      </c>
      <c r="B60" s="87" t="s">
        <v>9</v>
      </c>
      <c r="C60" s="181" t="s">
        <v>650</v>
      </c>
      <c r="D60" s="88"/>
      <c r="E60" s="89" t="s">
        <v>26</v>
      </c>
      <c r="F60" s="90" t="s">
        <v>5</v>
      </c>
      <c r="G60" s="91">
        <v>12245</v>
      </c>
      <c r="H60" s="91">
        <v>0</v>
      </c>
      <c r="I60" s="91"/>
      <c r="J60" s="92"/>
      <c r="K60" s="110"/>
    </row>
    <row r="61" spans="1:11" s="42" customFormat="1">
      <c r="A61" s="107" t="s">
        <v>412</v>
      </c>
      <c r="B61" s="87" t="s">
        <v>9</v>
      </c>
      <c r="C61" s="181" t="s">
        <v>651</v>
      </c>
      <c r="D61" s="88"/>
      <c r="E61" s="89" t="s">
        <v>74</v>
      </c>
      <c r="F61" s="90" t="s">
        <v>5</v>
      </c>
      <c r="G61" s="91">
        <v>7500</v>
      </c>
      <c r="H61" s="91">
        <v>0</v>
      </c>
      <c r="I61" s="91"/>
      <c r="J61" s="92"/>
      <c r="K61" s="110"/>
    </row>
    <row r="62" spans="1:11" s="42" customFormat="1">
      <c r="A62" s="107" t="s">
        <v>413</v>
      </c>
      <c r="B62" s="87" t="s">
        <v>9</v>
      </c>
      <c r="C62" s="181" t="s">
        <v>652</v>
      </c>
      <c r="D62" s="88"/>
      <c r="E62" s="89" t="s">
        <v>27</v>
      </c>
      <c r="F62" s="90" t="s">
        <v>5</v>
      </c>
      <c r="G62" s="91">
        <v>31000</v>
      </c>
      <c r="H62" s="91">
        <v>0</v>
      </c>
      <c r="I62" s="91"/>
      <c r="J62" s="92"/>
      <c r="K62" s="110"/>
    </row>
    <row r="63" spans="1:11" s="42" customFormat="1">
      <c r="A63" s="13" t="s">
        <v>414</v>
      </c>
      <c r="B63" s="43" t="s">
        <v>9</v>
      </c>
      <c r="C63" s="62" t="s">
        <v>653</v>
      </c>
      <c r="D63" s="14"/>
      <c r="E63" s="51" t="s">
        <v>26</v>
      </c>
      <c r="F63" s="33" t="s">
        <v>5</v>
      </c>
      <c r="G63" s="7">
        <v>0</v>
      </c>
      <c r="H63" s="7">
        <v>0</v>
      </c>
      <c r="I63" s="7"/>
      <c r="J63" s="17"/>
      <c r="K63" s="190"/>
    </row>
    <row r="64" spans="1:11" s="42" customFormat="1">
      <c r="A64" s="107" t="s">
        <v>415</v>
      </c>
      <c r="B64" s="87" t="s">
        <v>9</v>
      </c>
      <c r="C64" s="181" t="s">
        <v>654</v>
      </c>
      <c r="D64" s="88"/>
      <c r="E64" s="89" t="s">
        <v>25</v>
      </c>
      <c r="F64" s="90" t="s">
        <v>5</v>
      </c>
      <c r="G64" s="91">
        <v>10000</v>
      </c>
      <c r="H64" s="91">
        <v>0</v>
      </c>
      <c r="I64" s="91"/>
      <c r="J64" s="92"/>
      <c r="K64" s="110"/>
    </row>
    <row r="65" spans="1:11" s="42" customFormat="1">
      <c r="A65" s="107" t="s">
        <v>416</v>
      </c>
      <c r="B65" s="87" t="s">
        <v>9</v>
      </c>
      <c r="C65" s="181" t="s">
        <v>655</v>
      </c>
      <c r="D65" s="88"/>
      <c r="E65" s="89" t="s">
        <v>74</v>
      </c>
      <c r="F65" s="90" t="s">
        <v>5</v>
      </c>
      <c r="G65" s="91">
        <v>2500</v>
      </c>
      <c r="H65" s="91">
        <v>0</v>
      </c>
      <c r="I65" s="91"/>
      <c r="J65" s="92"/>
      <c r="K65" s="110"/>
    </row>
    <row r="66" spans="1:11" s="42" customFormat="1">
      <c r="A66" s="13" t="s">
        <v>417</v>
      </c>
      <c r="B66" s="43" t="s">
        <v>9</v>
      </c>
      <c r="C66" s="62" t="s">
        <v>656</v>
      </c>
      <c r="D66" s="14"/>
      <c r="E66" s="51" t="s">
        <v>25</v>
      </c>
      <c r="F66" s="33" t="s">
        <v>5</v>
      </c>
      <c r="G66" s="7">
        <v>0</v>
      </c>
      <c r="H66" s="7">
        <v>0</v>
      </c>
      <c r="I66" s="7"/>
      <c r="J66" s="17"/>
      <c r="K66" s="190"/>
    </row>
    <row r="67" spans="1:11" s="42" customFormat="1">
      <c r="A67" s="262" t="s">
        <v>418</v>
      </c>
      <c r="B67" s="263" t="s">
        <v>9</v>
      </c>
      <c r="C67" s="264" t="s">
        <v>657</v>
      </c>
      <c r="D67" s="265"/>
      <c r="E67" s="266" t="s">
        <v>37</v>
      </c>
      <c r="F67" s="267" t="s">
        <v>5</v>
      </c>
      <c r="G67" s="268">
        <v>7900</v>
      </c>
      <c r="H67" s="268">
        <v>0</v>
      </c>
      <c r="I67" s="268"/>
      <c r="J67" s="269"/>
      <c r="K67" s="270"/>
    </row>
    <row r="68" spans="1:11" s="42" customFormat="1">
      <c r="A68" s="107" t="s">
        <v>419</v>
      </c>
      <c r="B68" s="87" t="s">
        <v>9</v>
      </c>
      <c r="C68" s="181" t="s">
        <v>658</v>
      </c>
      <c r="D68" s="88"/>
      <c r="E68" s="89" t="s">
        <v>26</v>
      </c>
      <c r="F68" s="90" t="s">
        <v>5</v>
      </c>
      <c r="G68" s="91">
        <v>43500</v>
      </c>
      <c r="H68" s="91">
        <v>0</v>
      </c>
      <c r="I68" s="91"/>
      <c r="J68" s="92"/>
      <c r="K68" s="110"/>
    </row>
    <row r="69" spans="1:11" s="42" customFormat="1">
      <c r="A69" s="70" t="s">
        <v>420</v>
      </c>
      <c r="B69" s="71" t="s">
        <v>9</v>
      </c>
      <c r="C69" s="79" t="s">
        <v>659</v>
      </c>
      <c r="D69" s="73"/>
      <c r="E69" s="172" t="s">
        <v>33</v>
      </c>
      <c r="F69" s="74" t="s">
        <v>5</v>
      </c>
      <c r="G69" s="75">
        <v>16000</v>
      </c>
      <c r="H69" s="75">
        <v>15508.4</v>
      </c>
      <c r="I69" s="75"/>
      <c r="J69" s="76"/>
      <c r="K69" s="77"/>
    </row>
    <row r="70" spans="1:11" s="42" customFormat="1">
      <c r="A70" s="107" t="s">
        <v>421</v>
      </c>
      <c r="B70" s="87" t="s">
        <v>9</v>
      </c>
      <c r="C70" s="192" t="s">
        <v>660</v>
      </c>
      <c r="D70" s="88"/>
      <c r="E70" s="89" t="s">
        <v>25</v>
      </c>
      <c r="F70" s="90" t="s">
        <v>5</v>
      </c>
      <c r="G70" s="91">
        <v>75000</v>
      </c>
      <c r="H70" s="91">
        <v>0</v>
      </c>
      <c r="I70" s="91"/>
      <c r="J70" s="92"/>
      <c r="K70" s="110"/>
    </row>
    <row r="71" spans="1:11" s="135" customFormat="1" ht="30">
      <c r="A71" s="158" t="s">
        <v>422</v>
      </c>
      <c r="B71" s="153" t="s">
        <v>9</v>
      </c>
      <c r="C71" s="271" t="s">
        <v>693</v>
      </c>
      <c r="D71" s="154"/>
      <c r="E71" s="255" t="s">
        <v>39</v>
      </c>
      <c r="F71" s="156" t="s">
        <v>29</v>
      </c>
      <c r="G71" s="157">
        <v>0</v>
      </c>
      <c r="H71" s="157">
        <v>0</v>
      </c>
      <c r="I71" s="157"/>
      <c r="J71" s="228"/>
      <c r="K71" s="256"/>
    </row>
    <row r="72" spans="1:11" s="42" customFormat="1">
      <c r="A72" s="21" t="s">
        <v>679</v>
      </c>
      <c r="B72" s="39" t="s">
        <v>9</v>
      </c>
      <c r="C72" s="271" t="s">
        <v>694</v>
      </c>
      <c r="D72" s="19"/>
      <c r="E72" s="40" t="s">
        <v>39</v>
      </c>
      <c r="F72" s="34" t="s">
        <v>29</v>
      </c>
      <c r="G72" s="20">
        <v>0</v>
      </c>
      <c r="H72" s="20">
        <v>0</v>
      </c>
      <c r="I72" s="20"/>
      <c r="J72" s="23"/>
      <c r="K72" s="53"/>
    </row>
    <row r="73" spans="1:11" s="42" customFormat="1">
      <c r="A73" s="21" t="s">
        <v>680</v>
      </c>
      <c r="B73" s="39" t="s">
        <v>9</v>
      </c>
      <c r="C73" s="272" t="s">
        <v>695</v>
      </c>
      <c r="D73" s="19"/>
      <c r="E73" s="40" t="s">
        <v>39</v>
      </c>
      <c r="F73" s="34" t="s">
        <v>29</v>
      </c>
      <c r="G73" s="20">
        <v>0</v>
      </c>
      <c r="H73" s="20">
        <v>0</v>
      </c>
      <c r="I73" s="20"/>
      <c r="J73" s="23"/>
      <c r="K73" s="53"/>
    </row>
    <row r="74" spans="1:11" s="42" customFormat="1">
      <c r="A74" s="21" t="s">
        <v>681</v>
      </c>
      <c r="B74" s="39" t="s">
        <v>9</v>
      </c>
      <c r="C74" s="58" t="s">
        <v>696</v>
      </c>
      <c r="D74" s="19"/>
      <c r="E74" s="40" t="s">
        <v>39</v>
      </c>
      <c r="F74" s="34" t="s">
        <v>29</v>
      </c>
      <c r="G74" s="20">
        <v>0</v>
      </c>
      <c r="H74" s="20">
        <v>0</v>
      </c>
      <c r="I74" s="20"/>
      <c r="J74" s="23"/>
      <c r="K74" s="53"/>
    </row>
    <row r="75" spans="1:11" s="42" customFormat="1">
      <c r="A75" s="21" t="s">
        <v>682</v>
      </c>
      <c r="B75" s="39" t="s">
        <v>9</v>
      </c>
      <c r="C75" s="272" t="s">
        <v>697</v>
      </c>
      <c r="D75" s="19"/>
      <c r="E75" s="40" t="s">
        <v>39</v>
      </c>
      <c r="F75" s="34" t="s">
        <v>29</v>
      </c>
      <c r="G75" s="20">
        <v>0</v>
      </c>
      <c r="H75" s="20">
        <v>0</v>
      </c>
      <c r="I75" s="20"/>
      <c r="J75" s="23"/>
      <c r="K75" s="53"/>
    </row>
    <row r="76" spans="1:11" s="42" customFormat="1">
      <c r="A76" s="107" t="s">
        <v>683</v>
      </c>
      <c r="B76" s="87" t="s">
        <v>9</v>
      </c>
      <c r="C76" s="181" t="s">
        <v>698</v>
      </c>
      <c r="D76" s="88"/>
      <c r="E76" s="89" t="s">
        <v>33</v>
      </c>
      <c r="F76" s="90" t="s">
        <v>29</v>
      </c>
      <c r="G76" s="91">
        <v>20000</v>
      </c>
      <c r="H76" s="91">
        <v>0</v>
      </c>
      <c r="I76" s="91"/>
      <c r="J76" s="92"/>
      <c r="K76" s="110"/>
    </row>
    <row r="77" spans="1:11" s="42" customFormat="1">
      <c r="A77" s="107" t="s">
        <v>684</v>
      </c>
      <c r="B77" s="87" t="s">
        <v>9</v>
      </c>
      <c r="C77" s="181" t="s">
        <v>699</v>
      </c>
      <c r="D77" s="88"/>
      <c r="E77" s="89" t="s">
        <v>37</v>
      </c>
      <c r="F77" s="90" t="s">
        <v>5</v>
      </c>
      <c r="G77" s="91">
        <v>7500</v>
      </c>
      <c r="H77" s="91">
        <v>0</v>
      </c>
      <c r="I77" s="91"/>
      <c r="J77" s="92"/>
      <c r="K77" s="110"/>
    </row>
    <row r="78" spans="1:11" s="42" customFormat="1">
      <c r="A78" s="21" t="s">
        <v>685</v>
      </c>
      <c r="B78" s="39" t="s">
        <v>9</v>
      </c>
      <c r="C78" s="271" t="s">
        <v>700</v>
      </c>
      <c r="D78" s="19"/>
      <c r="E78" s="40" t="s">
        <v>39</v>
      </c>
      <c r="F78" s="34" t="s">
        <v>29</v>
      </c>
      <c r="G78" s="20">
        <v>0</v>
      </c>
      <c r="H78" s="20">
        <v>0</v>
      </c>
      <c r="I78" s="20"/>
      <c r="J78" s="23"/>
      <c r="K78" s="53"/>
    </row>
    <row r="79" spans="1:11" s="42" customFormat="1">
      <c r="A79" s="107" t="s">
        <v>686</v>
      </c>
      <c r="B79" s="87" t="s">
        <v>9</v>
      </c>
      <c r="C79" s="273" t="s">
        <v>701</v>
      </c>
      <c r="D79" s="88"/>
      <c r="E79" s="89" t="s">
        <v>708</v>
      </c>
      <c r="F79" s="90" t="s">
        <v>5</v>
      </c>
      <c r="G79" s="91">
        <v>10000</v>
      </c>
      <c r="H79" s="91">
        <v>0</v>
      </c>
      <c r="I79" s="91"/>
      <c r="J79" s="92"/>
      <c r="K79" s="110"/>
    </row>
    <row r="80" spans="1:11" s="42" customFormat="1">
      <c r="A80" s="107" t="s">
        <v>687</v>
      </c>
      <c r="B80" s="87" t="s">
        <v>9</v>
      </c>
      <c r="C80" s="273" t="s">
        <v>702</v>
      </c>
      <c r="D80" s="88"/>
      <c r="E80" s="89" t="s">
        <v>709</v>
      </c>
      <c r="F80" s="90" t="s">
        <v>29</v>
      </c>
      <c r="G80" s="91">
        <v>15000</v>
      </c>
      <c r="H80" s="91">
        <v>0</v>
      </c>
      <c r="I80" s="91"/>
      <c r="J80" s="92"/>
      <c r="K80" s="110"/>
    </row>
    <row r="81" spans="1:11" s="42" customFormat="1">
      <c r="A81" s="107" t="s">
        <v>688</v>
      </c>
      <c r="B81" s="87" t="s">
        <v>9</v>
      </c>
      <c r="C81" s="273" t="s">
        <v>703</v>
      </c>
      <c r="D81" s="88"/>
      <c r="E81" s="89" t="s">
        <v>27</v>
      </c>
      <c r="F81" s="90" t="s">
        <v>29</v>
      </c>
      <c r="G81" s="91">
        <v>16000</v>
      </c>
      <c r="H81" s="91">
        <v>0</v>
      </c>
      <c r="I81" s="91"/>
      <c r="J81" s="92"/>
      <c r="K81" s="110"/>
    </row>
    <row r="82" spans="1:11" s="42" customFormat="1" ht="15" customHeight="1">
      <c r="A82" s="247" t="s">
        <v>689</v>
      </c>
      <c r="B82" s="248" t="s">
        <v>9</v>
      </c>
      <c r="C82" s="274" t="s">
        <v>704</v>
      </c>
      <c r="D82" s="249"/>
      <c r="E82" s="250" t="s">
        <v>39</v>
      </c>
      <c r="F82" s="251" t="s">
        <v>29</v>
      </c>
      <c r="G82" s="252">
        <v>40000</v>
      </c>
      <c r="H82" s="252">
        <v>40000</v>
      </c>
      <c r="I82" s="252"/>
      <c r="J82" s="253"/>
      <c r="K82" s="254"/>
    </row>
    <row r="83" spans="1:11" s="42" customFormat="1">
      <c r="A83" s="107" t="s">
        <v>690</v>
      </c>
      <c r="B83" s="87" t="s">
        <v>9</v>
      </c>
      <c r="C83" s="273" t="s">
        <v>705</v>
      </c>
      <c r="D83" s="88"/>
      <c r="E83" s="89" t="s">
        <v>25</v>
      </c>
      <c r="F83" s="90" t="s">
        <v>5</v>
      </c>
      <c r="G83" s="91">
        <v>2000</v>
      </c>
      <c r="H83" s="91">
        <v>0</v>
      </c>
      <c r="I83" s="91"/>
      <c r="J83" s="92"/>
      <c r="K83" s="110"/>
    </row>
    <row r="84" spans="1:11" s="42" customFormat="1">
      <c r="A84" s="107" t="s">
        <v>691</v>
      </c>
      <c r="B84" s="87" t="s">
        <v>9</v>
      </c>
      <c r="C84" s="273" t="s">
        <v>706</v>
      </c>
      <c r="D84" s="88"/>
      <c r="E84" s="89" t="s">
        <v>26</v>
      </c>
      <c r="F84" s="90" t="s">
        <v>5</v>
      </c>
      <c r="G84" s="91">
        <v>10000</v>
      </c>
      <c r="H84" s="91">
        <v>0</v>
      </c>
      <c r="I84" s="91"/>
      <c r="J84" s="92"/>
      <c r="K84" s="110"/>
    </row>
    <row r="85" spans="1:11" s="42" customFormat="1">
      <c r="A85" s="107" t="s">
        <v>692</v>
      </c>
      <c r="B85" s="87" t="s">
        <v>9</v>
      </c>
      <c r="C85" s="1" t="s">
        <v>707</v>
      </c>
      <c r="D85" s="88"/>
      <c r="E85" s="89" t="s">
        <v>26</v>
      </c>
      <c r="F85" s="90" t="s">
        <v>5</v>
      </c>
      <c r="G85" s="91">
        <v>4007.36</v>
      </c>
      <c r="H85" s="91">
        <v>0</v>
      </c>
      <c r="I85" s="91"/>
      <c r="J85" s="92"/>
      <c r="K85" s="110"/>
    </row>
    <row r="86" spans="1:11" s="35" customFormat="1">
      <c r="A86" s="87" t="s">
        <v>176</v>
      </c>
      <c r="B86" s="87" t="s">
        <v>10</v>
      </c>
      <c r="C86" s="121" t="s">
        <v>174</v>
      </c>
      <c r="D86" s="88"/>
      <c r="E86" s="97" t="s">
        <v>26</v>
      </c>
      <c r="F86" s="90" t="s">
        <v>5</v>
      </c>
      <c r="G86" s="91">
        <v>225</v>
      </c>
      <c r="H86" s="91">
        <v>0</v>
      </c>
      <c r="I86" s="91"/>
      <c r="J86" s="92"/>
      <c r="K86" s="93"/>
    </row>
    <row r="87" spans="1:11" s="35" customFormat="1">
      <c r="A87" s="39" t="s">
        <v>177</v>
      </c>
      <c r="B87" s="39" t="s">
        <v>10</v>
      </c>
      <c r="C87" s="67" t="s">
        <v>172</v>
      </c>
      <c r="D87" s="19"/>
      <c r="E87" s="18" t="s">
        <v>39</v>
      </c>
      <c r="F87" s="34" t="s">
        <v>29</v>
      </c>
      <c r="G87" s="31">
        <v>0</v>
      </c>
      <c r="H87" s="46">
        <v>0</v>
      </c>
      <c r="I87" s="20"/>
      <c r="J87" s="23"/>
      <c r="K87" s="22"/>
    </row>
    <row r="88" spans="1:11" s="35" customFormat="1">
      <c r="A88" s="71" t="s">
        <v>178</v>
      </c>
      <c r="B88" s="71" t="s">
        <v>10</v>
      </c>
      <c r="C88" s="79" t="s">
        <v>46</v>
      </c>
      <c r="D88" s="70"/>
      <c r="E88" s="72" t="s">
        <v>26</v>
      </c>
      <c r="F88" s="74" t="s">
        <v>5</v>
      </c>
      <c r="G88" s="81">
        <v>6480</v>
      </c>
      <c r="H88" s="83">
        <v>5599.66</v>
      </c>
      <c r="I88" s="75"/>
      <c r="J88" s="76"/>
      <c r="K88" s="80"/>
    </row>
    <row r="89" spans="1:11" s="35" customFormat="1" ht="15.75" customHeight="1">
      <c r="A89" s="87" t="s">
        <v>179</v>
      </c>
      <c r="B89" s="87" t="s">
        <v>10</v>
      </c>
      <c r="C89" s="121" t="s">
        <v>47</v>
      </c>
      <c r="D89" s="107"/>
      <c r="E89" s="97" t="s">
        <v>28</v>
      </c>
      <c r="F89" s="90" t="s">
        <v>5</v>
      </c>
      <c r="G89" s="123">
        <v>3117.65</v>
      </c>
      <c r="H89" s="109">
        <v>-1257.46</v>
      </c>
      <c r="I89" s="91"/>
      <c r="J89" s="92"/>
      <c r="K89" s="93"/>
    </row>
    <row r="90" spans="1:11" s="35" customFormat="1">
      <c r="A90" s="71" t="s">
        <v>180</v>
      </c>
      <c r="B90" s="71" t="s">
        <v>10</v>
      </c>
      <c r="C90" s="79" t="s">
        <v>55</v>
      </c>
      <c r="D90" s="70"/>
      <c r="E90" s="72" t="s">
        <v>45</v>
      </c>
      <c r="F90" s="74" t="s">
        <v>5</v>
      </c>
      <c r="G90" s="81">
        <v>175354.81</v>
      </c>
      <c r="H90" s="213">
        <v>175354.81</v>
      </c>
      <c r="I90" s="75"/>
      <c r="J90" s="76"/>
      <c r="K90" s="80"/>
    </row>
    <row r="91" spans="1:11" s="35" customFormat="1">
      <c r="A91" s="71" t="s">
        <v>181</v>
      </c>
      <c r="B91" s="71" t="s">
        <v>10</v>
      </c>
      <c r="C91" s="72" t="s">
        <v>98</v>
      </c>
      <c r="D91" s="73"/>
      <c r="E91" s="72" t="s">
        <v>25</v>
      </c>
      <c r="F91" s="74" t="s">
        <v>5</v>
      </c>
      <c r="G91" s="86">
        <v>20000</v>
      </c>
      <c r="H91" s="75">
        <v>19766.580000000002</v>
      </c>
      <c r="I91" s="75"/>
      <c r="J91" s="76"/>
      <c r="K91" s="80"/>
    </row>
    <row r="92" spans="1:11" s="35" customFormat="1">
      <c r="A92" s="87" t="s">
        <v>182</v>
      </c>
      <c r="B92" s="87" t="s">
        <v>10</v>
      </c>
      <c r="C92" s="97" t="s">
        <v>99</v>
      </c>
      <c r="D92" s="88"/>
      <c r="E92" s="97" t="s">
        <v>28</v>
      </c>
      <c r="F92" s="90" t="s">
        <v>5</v>
      </c>
      <c r="G92" s="124">
        <v>150</v>
      </c>
      <c r="H92" s="91">
        <v>0</v>
      </c>
      <c r="I92" s="91"/>
      <c r="J92" s="92"/>
      <c r="K92" s="93"/>
    </row>
    <row r="93" spans="1:11" s="35" customFormat="1">
      <c r="A93" s="87" t="s">
        <v>183</v>
      </c>
      <c r="B93" s="87" t="s">
        <v>10</v>
      </c>
      <c r="C93" s="97" t="s">
        <v>100</v>
      </c>
      <c r="D93" s="88"/>
      <c r="E93" s="97" t="s">
        <v>37</v>
      </c>
      <c r="F93" s="90" t="s">
        <v>5</v>
      </c>
      <c r="G93" s="124">
        <v>60000</v>
      </c>
      <c r="H93" s="91">
        <v>0</v>
      </c>
      <c r="I93" s="91"/>
      <c r="J93" s="92"/>
      <c r="K93" s="93"/>
    </row>
    <row r="94" spans="1:11" s="35" customFormat="1">
      <c r="A94" s="236" t="s">
        <v>184</v>
      </c>
      <c r="B94" s="236" t="s">
        <v>10</v>
      </c>
      <c r="C94" s="258" t="s">
        <v>101</v>
      </c>
      <c r="D94" s="238"/>
      <c r="E94" s="258" t="s">
        <v>26</v>
      </c>
      <c r="F94" s="240" t="s">
        <v>29</v>
      </c>
      <c r="G94" s="275">
        <v>106567.21</v>
      </c>
      <c r="H94" s="241">
        <v>106567.21</v>
      </c>
      <c r="I94" s="241"/>
      <c r="J94" s="242"/>
      <c r="K94" s="243"/>
    </row>
    <row r="95" spans="1:11" s="35" customFormat="1">
      <c r="A95" s="71" t="s">
        <v>185</v>
      </c>
      <c r="B95" s="71" t="s">
        <v>10</v>
      </c>
      <c r="C95" s="79" t="s">
        <v>175</v>
      </c>
      <c r="D95" s="73"/>
      <c r="E95" s="72" t="s">
        <v>25</v>
      </c>
      <c r="F95" s="74" t="s">
        <v>5</v>
      </c>
      <c r="G95" s="86">
        <v>5337.6</v>
      </c>
      <c r="H95" s="75">
        <v>5337.6</v>
      </c>
      <c r="I95" s="75"/>
      <c r="J95" s="76"/>
      <c r="K95" s="80"/>
    </row>
    <row r="96" spans="1:11" s="35" customFormat="1">
      <c r="A96" s="39" t="s">
        <v>186</v>
      </c>
      <c r="B96" s="39" t="s">
        <v>10</v>
      </c>
      <c r="C96" s="67" t="s">
        <v>173</v>
      </c>
      <c r="D96" s="19"/>
      <c r="E96" s="18" t="s">
        <v>39</v>
      </c>
      <c r="F96" s="34" t="s">
        <v>29</v>
      </c>
      <c r="G96" s="56">
        <v>0</v>
      </c>
      <c r="H96" s="20">
        <v>0</v>
      </c>
      <c r="I96" s="20"/>
      <c r="J96" s="23"/>
      <c r="K96" s="22"/>
    </row>
    <row r="97" spans="1:11" s="35" customFormat="1">
      <c r="A97" s="71" t="s">
        <v>187</v>
      </c>
      <c r="B97" s="71" t="s">
        <v>10</v>
      </c>
      <c r="C97" s="79" t="s">
        <v>633</v>
      </c>
      <c r="D97" s="73"/>
      <c r="E97" s="72" t="s">
        <v>61</v>
      </c>
      <c r="F97" s="74" t="s">
        <v>5</v>
      </c>
      <c r="G97" s="86">
        <v>20000</v>
      </c>
      <c r="H97" s="75">
        <v>20000</v>
      </c>
      <c r="I97" s="75"/>
      <c r="J97" s="76"/>
      <c r="K97" s="77"/>
    </row>
    <row r="98" spans="1:11" s="35" customFormat="1">
      <c r="A98" s="39" t="s">
        <v>423</v>
      </c>
      <c r="B98" s="39" t="s">
        <v>10</v>
      </c>
      <c r="C98" s="67" t="s">
        <v>634</v>
      </c>
      <c r="D98" s="19"/>
      <c r="E98" s="18" t="s">
        <v>39</v>
      </c>
      <c r="F98" s="34" t="s">
        <v>29</v>
      </c>
      <c r="G98" s="56">
        <v>0</v>
      </c>
      <c r="H98" s="20">
        <v>0</v>
      </c>
      <c r="I98" s="20"/>
      <c r="J98" s="23"/>
      <c r="K98" s="53"/>
    </row>
    <row r="99" spans="1:11" s="35" customFormat="1">
      <c r="A99" s="71" t="s">
        <v>424</v>
      </c>
      <c r="B99" s="71" t="s">
        <v>10</v>
      </c>
      <c r="C99" s="79" t="s">
        <v>68</v>
      </c>
      <c r="D99" s="73"/>
      <c r="E99" s="72" t="s">
        <v>26</v>
      </c>
      <c r="F99" s="74" t="s">
        <v>5</v>
      </c>
      <c r="G99" s="86">
        <v>10000</v>
      </c>
      <c r="H99" s="75">
        <v>10000</v>
      </c>
      <c r="I99" s="75"/>
      <c r="J99" s="76"/>
      <c r="K99" s="77"/>
    </row>
    <row r="100" spans="1:11" s="35" customFormat="1">
      <c r="A100" s="39" t="s">
        <v>425</v>
      </c>
      <c r="B100" s="39" t="s">
        <v>10</v>
      </c>
      <c r="C100" s="67" t="s">
        <v>635</v>
      </c>
      <c r="D100" s="19"/>
      <c r="E100" s="18" t="s">
        <v>39</v>
      </c>
      <c r="F100" s="34" t="s">
        <v>29</v>
      </c>
      <c r="G100" s="56">
        <v>0</v>
      </c>
      <c r="H100" s="20">
        <v>0</v>
      </c>
      <c r="I100" s="20"/>
      <c r="J100" s="23"/>
      <c r="K100" s="53"/>
    </row>
    <row r="101" spans="1:11" s="35" customFormat="1">
      <c r="A101" s="98" t="s">
        <v>426</v>
      </c>
      <c r="B101" s="98" t="s">
        <v>10</v>
      </c>
      <c r="C101" s="209" t="s">
        <v>636</v>
      </c>
      <c r="D101" s="99"/>
      <c r="E101" s="126" t="s">
        <v>74</v>
      </c>
      <c r="F101" s="101" t="s">
        <v>5</v>
      </c>
      <c r="G101" s="173">
        <v>25000</v>
      </c>
      <c r="H101" s="102">
        <v>3640</v>
      </c>
      <c r="I101" s="102"/>
      <c r="J101" s="103"/>
      <c r="K101" s="113"/>
    </row>
    <row r="102" spans="1:11" s="35" customFormat="1">
      <c r="A102" s="98" t="s">
        <v>427</v>
      </c>
      <c r="B102" s="98" t="s">
        <v>10</v>
      </c>
      <c r="C102" s="209" t="s">
        <v>637</v>
      </c>
      <c r="D102" s="99"/>
      <c r="E102" s="126" t="s">
        <v>54</v>
      </c>
      <c r="F102" s="101" t="s">
        <v>5</v>
      </c>
      <c r="G102" s="173">
        <v>20000</v>
      </c>
      <c r="H102" s="102">
        <v>15280.2</v>
      </c>
      <c r="I102" s="102"/>
      <c r="J102" s="103"/>
      <c r="K102" s="113"/>
    </row>
    <row r="103" spans="1:11" s="35" customFormat="1">
      <c r="A103" s="98" t="s">
        <v>428</v>
      </c>
      <c r="B103" s="98" t="s">
        <v>10</v>
      </c>
      <c r="C103" s="209" t="s">
        <v>638</v>
      </c>
      <c r="D103" s="99"/>
      <c r="E103" s="126" t="s">
        <v>25</v>
      </c>
      <c r="F103" s="101" t="s">
        <v>5</v>
      </c>
      <c r="G103" s="173">
        <v>12845</v>
      </c>
      <c r="H103" s="102">
        <v>10455</v>
      </c>
      <c r="I103" s="102"/>
      <c r="J103" s="103"/>
      <c r="K103" s="113"/>
    </row>
    <row r="104" spans="1:11" s="35" customFormat="1">
      <c r="A104" s="87" t="s">
        <v>429</v>
      </c>
      <c r="B104" s="87" t="s">
        <v>10</v>
      </c>
      <c r="C104" s="181" t="s">
        <v>639</v>
      </c>
      <c r="D104" s="88"/>
      <c r="E104" s="97" t="s">
        <v>45</v>
      </c>
      <c r="F104" s="90" t="s">
        <v>5</v>
      </c>
      <c r="G104" s="124">
        <v>800</v>
      </c>
      <c r="H104" s="91">
        <v>0</v>
      </c>
      <c r="I104" s="91"/>
      <c r="J104" s="92"/>
      <c r="K104" s="110"/>
    </row>
    <row r="105" spans="1:11" s="35" customFormat="1">
      <c r="A105" s="98" t="s">
        <v>430</v>
      </c>
      <c r="B105" s="98" t="s">
        <v>10</v>
      </c>
      <c r="C105" s="209" t="s">
        <v>640</v>
      </c>
      <c r="D105" s="99"/>
      <c r="E105" s="126" t="s">
        <v>45</v>
      </c>
      <c r="F105" s="101" t="s">
        <v>5</v>
      </c>
      <c r="G105" s="173">
        <v>150000</v>
      </c>
      <c r="H105" s="102">
        <v>7383.06</v>
      </c>
      <c r="I105" s="102"/>
      <c r="J105" s="103"/>
      <c r="K105" s="113"/>
    </row>
    <row r="106" spans="1:11" s="35" customFormat="1">
      <c r="A106" s="87" t="s">
        <v>431</v>
      </c>
      <c r="B106" s="87" t="s">
        <v>10</v>
      </c>
      <c r="C106" s="181" t="s">
        <v>641</v>
      </c>
      <c r="D106" s="88"/>
      <c r="E106" s="97" t="s">
        <v>25</v>
      </c>
      <c r="F106" s="90" t="s">
        <v>5</v>
      </c>
      <c r="G106" s="124">
        <v>5337.6</v>
      </c>
      <c r="H106" s="91">
        <v>0</v>
      </c>
      <c r="I106" s="91"/>
      <c r="J106" s="92"/>
      <c r="K106" s="110"/>
    </row>
    <row r="107" spans="1:11" s="35" customFormat="1">
      <c r="A107" s="39" t="s">
        <v>432</v>
      </c>
      <c r="B107" s="39" t="s">
        <v>10</v>
      </c>
      <c r="C107" s="61" t="s">
        <v>642</v>
      </c>
      <c r="D107" s="19"/>
      <c r="E107" s="18" t="s">
        <v>39</v>
      </c>
      <c r="F107" s="34" t="s">
        <v>29</v>
      </c>
      <c r="G107" s="56">
        <v>0</v>
      </c>
      <c r="H107" s="20">
        <v>0</v>
      </c>
      <c r="I107" s="20"/>
      <c r="J107" s="23"/>
      <c r="K107" s="53"/>
    </row>
    <row r="108" spans="1:11" s="35" customFormat="1">
      <c r="A108" s="39" t="s">
        <v>433</v>
      </c>
      <c r="B108" s="39" t="s">
        <v>10</v>
      </c>
      <c r="C108" s="61" t="s">
        <v>643</v>
      </c>
      <c r="D108" s="19"/>
      <c r="E108" s="18" t="s">
        <v>39</v>
      </c>
      <c r="F108" s="34" t="s">
        <v>29</v>
      </c>
      <c r="G108" s="56">
        <v>0</v>
      </c>
      <c r="H108" s="20">
        <v>0</v>
      </c>
      <c r="I108" s="20"/>
      <c r="J108" s="23"/>
      <c r="K108" s="53"/>
    </row>
    <row r="109" spans="1:11" s="35" customFormat="1">
      <c r="A109" s="39" t="s">
        <v>434</v>
      </c>
      <c r="B109" s="39" t="s">
        <v>10</v>
      </c>
      <c r="C109" s="61" t="s">
        <v>644</v>
      </c>
      <c r="D109" s="19"/>
      <c r="E109" s="18" t="s">
        <v>39</v>
      </c>
      <c r="F109" s="34" t="s">
        <v>29</v>
      </c>
      <c r="G109" s="56">
        <v>0</v>
      </c>
      <c r="H109" s="20">
        <v>0</v>
      </c>
      <c r="I109" s="20"/>
      <c r="J109" s="23"/>
      <c r="K109" s="53"/>
    </row>
    <row r="110" spans="1:11" s="35" customFormat="1">
      <c r="A110" s="39" t="s">
        <v>435</v>
      </c>
      <c r="B110" s="39" t="s">
        <v>10</v>
      </c>
      <c r="C110" s="61" t="s">
        <v>645</v>
      </c>
      <c r="D110" s="19"/>
      <c r="E110" s="18" t="s">
        <v>39</v>
      </c>
      <c r="F110" s="34" t="s">
        <v>29</v>
      </c>
      <c r="G110" s="56">
        <v>0</v>
      </c>
      <c r="H110" s="20">
        <v>0</v>
      </c>
      <c r="I110" s="20"/>
      <c r="J110" s="23"/>
      <c r="K110" s="53"/>
    </row>
    <row r="111" spans="1:11" s="35" customFormat="1">
      <c r="A111" s="87" t="s">
        <v>436</v>
      </c>
      <c r="B111" s="87" t="s">
        <v>10</v>
      </c>
      <c r="C111" s="181" t="s">
        <v>614</v>
      </c>
      <c r="D111" s="88"/>
      <c r="E111" s="97" t="s">
        <v>25</v>
      </c>
      <c r="F111" s="90" t="s">
        <v>29</v>
      </c>
      <c r="G111" s="124">
        <v>100000</v>
      </c>
      <c r="H111" s="91">
        <v>0</v>
      </c>
      <c r="I111" s="91"/>
      <c r="J111" s="92"/>
      <c r="K111" s="110"/>
    </row>
    <row r="112" spans="1:11" s="35" customFormat="1">
      <c r="A112" s="87" t="s">
        <v>437</v>
      </c>
      <c r="B112" s="87" t="s">
        <v>10</v>
      </c>
      <c r="C112" s="192" t="s">
        <v>646</v>
      </c>
      <c r="D112" s="88"/>
      <c r="E112" s="97" t="s">
        <v>26</v>
      </c>
      <c r="F112" s="90" t="s">
        <v>5</v>
      </c>
      <c r="G112" s="124">
        <v>180</v>
      </c>
      <c r="H112" s="91">
        <v>0</v>
      </c>
      <c r="I112" s="91"/>
      <c r="J112" s="92"/>
      <c r="K112" s="110"/>
    </row>
    <row r="113" spans="1:11" s="35" customFormat="1">
      <c r="A113" s="87" t="s">
        <v>710</v>
      </c>
      <c r="B113" s="87" t="s">
        <v>10</v>
      </c>
      <c r="C113" s="181" t="s">
        <v>716</v>
      </c>
      <c r="D113" s="88"/>
      <c r="E113" s="97" t="s">
        <v>26</v>
      </c>
      <c r="F113" s="90" t="s">
        <v>5</v>
      </c>
      <c r="G113" s="124">
        <v>3240</v>
      </c>
      <c r="H113" s="91">
        <v>0</v>
      </c>
      <c r="I113" s="91"/>
      <c r="J113" s="92"/>
      <c r="K113" s="110"/>
    </row>
    <row r="114" spans="1:11" s="35" customFormat="1">
      <c r="A114" s="87" t="s">
        <v>711</v>
      </c>
      <c r="B114" s="87" t="s">
        <v>10</v>
      </c>
      <c r="C114" s="276" t="s">
        <v>717</v>
      </c>
      <c r="D114" s="88"/>
      <c r="E114" s="97" t="s">
        <v>34</v>
      </c>
      <c r="F114" s="90" t="s">
        <v>5</v>
      </c>
      <c r="G114" s="124">
        <v>2500</v>
      </c>
      <c r="H114" s="91">
        <v>0</v>
      </c>
      <c r="I114" s="91"/>
      <c r="J114" s="92"/>
      <c r="K114" s="110"/>
    </row>
    <row r="115" spans="1:11" s="35" customFormat="1">
      <c r="A115" s="71" t="s">
        <v>712</v>
      </c>
      <c r="B115" s="71" t="s">
        <v>10</v>
      </c>
      <c r="C115" s="183" t="s">
        <v>718</v>
      </c>
      <c r="D115" s="73"/>
      <c r="E115" s="72" t="s">
        <v>28</v>
      </c>
      <c r="F115" s="74" t="s">
        <v>5</v>
      </c>
      <c r="G115" s="86">
        <v>2595</v>
      </c>
      <c r="H115" s="75">
        <v>2595</v>
      </c>
      <c r="I115" s="75"/>
      <c r="J115" s="76"/>
      <c r="K115" s="77"/>
    </row>
    <row r="116" spans="1:11" s="35" customFormat="1">
      <c r="A116" s="87" t="s">
        <v>713</v>
      </c>
      <c r="B116" s="87" t="s">
        <v>10</v>
      </c>
      <c r="C116" s="276" t="s">
        <v>719</v>
      </c>
      <c r="D116" s="88"/>
      <c r="E116" s="97" t="s">
        <v>28</v>
      </c>
      <c r="F116" s="90" t="s">
        <v>5</v>
      </c>
      <c r="G116" s="124">
        <v>500</v>
      </c>
      <c r="H116" s="91">
        <v>0</v>
      </c>
      <c r="I116" s="91"/>
      <c r="J116" s="92"/>
      <c r="K116" s="110"/>
    </row>
    <row r="117" spans="1:11" s="35" customFormat="1">
      <c r="A117" s="87" t="s">
        <v>714</v>
      </c>
      <c r="B117" s="87" t="s">
        <v>10</v>
      </c>
      <c r="C117" s="276" t="s">
        <v>720</v>
      </c>
      <c r="D117" s="88"/>
      <c r="E117" s="97" t="s">
        <v>74</v>
      </c>
      <c r="F117" s="90" t="s">
        <v>5</v>
      </c>
      <c r="G117" s="124">
        <v>10000</v>
      </c>
      <c r="H117" s="91">
        <v>0</v>
      </c>
      <c r="I117" s="91"/>
      <c r="J117" s="92"/>
      <c r="K117" s="110"/>
    </row>
    <row r="118" spans="1:11" s="35" customFormat="1">
      <c r="A118" s="87" t="s">
        <v>715</v>
      </c>
      <c r="B118" s="87" t="s">
        <v>10</v>
      </c>
      <c r="C118" s="165" t="s">
        <v>721</v>
      </c>
      <c r="D118" s="88"/>
      <c r="E118" s="97" t="s">
        <v>25</v>
      </c>
      <c r="F118" s="90" t="s">
        <v>29</v>
      </c>
      <c r="G118" s="124">
        <v>44000</v>
      </c>
      <c r="H118" s="91">
        <v>0</v>
      </c>
      <c r="I118" s="91"/>
      <c r="J118" s="92"/>
      <c r="K118" s="110"/>
    </row>
    <row r="119" spans="1:11" s="42" customFormat="1">
      <c r="A119" s="71" t="s">
        <v>188</v>
      </c>
      <c r="B119" s="71" t="s">
        <v>19</v>
      </c>
      <c r="C119" s="142" t="s">
        <v>223</v>
      </c>
      <c r="D119" s="73"/>
      <c r="E119" s="72" t="s">
        <v>25</v>
      </c>
      <c r="F119" s="74" t="s">
        <v>29</v>
      </c>
      <c r="G119" s="75">
        <v>22716</v>
      </c>
      <c r="H119" s="75">
        <v>17400</v>
      </c>
      <c r="I119" s="75"/>
      <c r="J119" s="70"/>
      <c r="K119" s="80"/>
    </row>
    <row r="120" spans="1:11" s="42" customFormat="1">
      <c r="A120" s="98" t="s">
        <v>189</v>
      </c>
      <c r="B120" s="98" t="s">
        <v>19</v>
      </c>
      <c r="C120" s="174" t="s">
        <v>224</v>
      </c>
      <c r="D120" s="99"/>
      <c r="E120" s="126" t="s">
        <v>25</v>
      </c>
      <c r="F120" s="101" t="s">
        <v>5</v>
      </c>
      <c r="G120" s="102">
        <v>77000</v>
      </c>
      <c r="H120" s="102">
        <v>33837.83</v>
      </c>
      <c r="I120" s="102"/>
      <c r="J120" s="120"/>
      <c r="K120" s="104"/>
    </row>
    <row r="121" spans="1:11" s="42" customFormat="1">
      <c r="A121" s="71" t="s">
        <v>190</v>
      </c>
      <c r="B121" s="71" t="s">
        <v>19</v>
      </c>
      <c r="C121" s="183" t="s">
        <v>48</v>
      </c>
      <c r="D121" s="73"/>
      <c r="E121" s="72" t="s">
        <v>26</v>
      </c>
      <c r="F121" s="74" t="s">
        <v>5</v>
      </c>
      <c r="G121" s="75">
        <v>49500</v>
      </c>
      <c r="H121" s="75">
        <v>49500</v>
      </c>
      <c r="I121" s="75"/>
      <c r="J121" s="70"/>
      <c r="K121" s="80"/>
    </row>
    <row r="122" spans="1:11" s="42" customFormat="1">
      <c r="A122" s="87" t="s">
        <v>191</v>
      </c>
      <c r="B122" s="87" t="s">
        <v>19</v>
      </c>
      <c r="C122" s="137" t="s">
        <v>225</v>
      </c>
      <c r="D122" s="88"/>
      <c r="E122" s="97" t="s">
        <v>25</v>
      </c>
      <c r="F122" s="90" t="s">
        <v>5</v>
      </c>
      <c r="G122" s="91">
        <v>115000</v>
      </c>
      <c r="H122" s="91">
        <v>0</v>
      </c>
      <c r="I122" s="91"/>
      <c r="J122" s="107"/>
      <c r="K122" s="93"/>
    </row>
    <row r="123" spans="1:11" s="42" customFormat="1">
      <c r="A123" s="71" t="s">
        <v>192</v>
      </c>
      <c r="B123" s="71" t="s">
        <v>19</v>
      </c>
      <c r="C123" s="142" t="s">
        <v>226</v>
      </c>
      <c r="D123" s="73"/>
      <c r="E123" s="72" t="s">
        <v>25</v>
      </c>
      <c r="F123" s="74" t="s">
        <v>5</v>
      </c>
      <c r="G123" s="75">
        <v>8695</v>
      </c>
      <c r="H123" s="75">
        <v>7423</v>
      </c>
      <c r="I123" s="75"/>
      <c r="J123" s="70"/>
      <c r="K123" s="80"/>
    </row>
    <row r="124" spans="1:11" s="42" customFormat="1">
      <c r="A124" s="71" t="s">
        <v>193</v>
      </c>
      <c r="B124" s="71" t="s">
        <v>19</v>
      </c>
      <c r="C124" s="142" t="s">
        <v>227</v>
      </c>
      <c r="D124" s="73"/>
      <c r="E124" s="72" t="s">
        <v>25</v>
      </c>
      <c r="F124" s="74" t="s">
        <v>5</v>
      </c>
      <c r="G124" s="75">
        <v>8695</v>
      </c>
      <c r="H124" s="75">
        <v>7423</v>
      </c>
      <c r="I124" s="75"/>
      <c r="J124" s="70"/>
      <c r="K124" s="80"/>
    </row>
    <row r="125" spans="1:11" s="42" customFormat="1">
      <c r="A125" s="71" t="s">
        <v>194</v>
      </c>
      <c r="B125" s="71" t="s">
        <v>19</v>
      </c>
      <c r="C125" s="142" t="s">
        <v>228</v>
      </c>
      <c r="D125" s="73"/>
      <c r="E125" s="72" t="s">
        <v>25</v>
      </c>
      <c r="F125" s="74" t="s">
        <v>5</v>
      </c>
      <c r="G125" s="75">
        <v>8695</v>
      </c>
      <c r="H125" s="75">
        <v>7423</v>
      </c>
      <c r="I125" s="75"/>
      <c r="J125" s="70"/>
      <c r="K125" s="80"/>
    </row>
    <row r="126" spans="1:11" s="42" customFormat="1">
      <c r="A126" s="71" t="s">
        <v>195</v>
      </c>
      <c r="B126" s="71" t="s">
        <v>19</v>
      </c>
      <c r="C126" s="142" t="s">
        <v>229</v>
      </c>
      <c r="D126" s="73"/>
      <c r="E126" s="72" t="s">
        <v>25</v>
      </c>
      <c r="F126" s="74" t="s">
        <v>5</v>
      </c>
      <c r="G126" s="75">
        <v>10000</v>
      </c>
      <c r="H126" s="75">
        <v>10000</v>
      </c>
      <c r="I126" s="75"/>
      <c r="J126" s="70"/>
      <c r="K126" s="80"/>
    </row>
    <row r="127" spans="1:11" s="42" customFormat="1">
      <c r="A127" s="71" t="s">
        <v>196</v>
      </c>
      <c r="B127" s="71" t="s">
        <v>19</v>
      </c>
      <c r="C127" s="280" t="s">
        <v>230</v>
      </c>
      <c r="D127" s="70"/>
      <c r="E127" s="72" t="s">
        <v>25</v>
      </c>
      <c r="F127" s="74" t="s">
        <v>5</v>
      </c>
      <c r="G127" s="81">
        <v>7000</v>
      </c>
      <c r="H127" s="213">
        <v>7000</v>
      </c>
      <c r="I127" s="75"/>
      <c r="J127" s="76"/>
      <c r="K127" s="80"/>
    </row>
    <row r="128" spans="1:11" s="42" customFormat="1">
      <c r="A128" s="71" t="s">
        <v>197</v>
      </c>
      <c r="B128" s="71" t="s">
        <v>19</v>
      </c>
      <c r="C128" s="280" t="s">
        <v>230</v>
      </c>
      <c r="D128" s="73"/>
      <c r="E128" s="72" t="s">
        <v>25</v>
      </c>
      <c r="F128" s="74" t="s">
        <v>5</v>
      </c>
      <c r="G128" s="75">
        <v>3000</v>
      </c>
      <c r="H128" s="75">
        <v>3000</v>
      </c>
      <c r="I128" s="75"/>
      <c r="J128" s="76"/>
      <c r="K128" s="80"/>
    </row>
    <row r="129" spans="1:11" s="42" customFormat="1">
      <c r="A129" s="71" t="s">
        <v>198</v>
      </c>
      <c r="B129" s="71" t="s">
        <v>19</v>
      </c>
      <c r="C129" s="142" t="s">
        <v>231</v>
      </c>
      <c r="D129" s="73"/>
      <c r="E129" s="72" t="s">
        <v>25</v>
      </c>
      <c r="F129" s="74" t="s">
        <v>5</v>
      </c>
      <c r="G129" s="75">
        <v>15000</v>
      </c>
      <c r="H129" s="75">
        <v>15000</v>
      </c>
      <c r="I129" s="75"/>
      <c r="J129" s="76"/>
      <c r="K129" s="80"/>
    </row>
    <row r="130" spans="1:11" s="42" customFormat="1">
      <c r="A130" s="98" t="s">
        <v>199</v>
      </c>
      <c r="B130" s="98" t="s">
        <v>19</v>
      </c>
      <c r="C130" s="281" t="s">
        <v>232</v>
      </c>
      <c r="D130" s="99"/>
      <c r="E130" s="126" t="s">
        <v>25</v>
      </c>
      <c r="F130" s="101" t="s">
        <v>5</v>
      </c>
      <c r="G130" s="102">
        <v>10000</v>
      </c>
      <c r="H130" s="102">
        <v>9770.67</v>
      </c>
      <c r="I130" s="102"/>
      <c r="J130" s="103"/>
      <c r="K130" s="104"/>
    </row>
    <row r="131" spans="1:11" s="42" customFormat="1">
      <c r="A131" s="87" t="s">
        <v>200</v>
      </c>
      <c r="B131" s="87" t="s">
        <v>19</v>
      </c>
      <c r="C131" s="130" t="s">
        <v>231</v>
      </c>
      <c r="D131" s="107"/>
      <c r="E131" s="97" t="s">
        <v>25</v>
      </c>
      <c r="F131" s="90" t="s">
        <v>5</v>
      </c>
      <c r="G131" s="108">
        <v>5000</v>
      </c>
      <c r="H131" s="55">
        <v>0</v>
      </c>
      <c r="I131" s="91"/>
      <c r="J131" s="108"/>
      <c r="K131" s="93"/>
    </row>
    <row r="132" spans="1:11" s="42" customFormat="1">
      <c r="A132" s="98" t="s">
        <v>201</v>
      </c>
      <c r="B132" s="98" t="s">
        <v>19</v>
      </c>
      <c r="C132" s="174" t="s">
        <v>231</v>
      </c>
      <c r="D132" s="99"/>
      <c r="E132" s="126" t="s">
        <v>25</v>
      </c>
      <c r="F132" s="101" t="s">
        <v>5</v>
      </c>
      <c r="G132" s="102">
        <v>70000</v>
      </c>
      <c r="H132" s="102">
        <v>50365.18</v>
      </c>
      <c r="I132" s="102"/>
      <c r="J132" s="103"/>
      <c r="K132" s="104"/>
    </row>
    <row r="133" spans="1:11" s="42" customFormat="1">
      <c r="A133" s="71" t="s">
        <v>202</v>
      </c>
      <c r="B133" s="71" t="s">
        <v>19</v>
      </c>
      <c r="C133" s="142" t="s">
        <v>233</v>
      </c>
      <c r="D133" s="73"/>
      <c r="E133" s="72" t="s">
        <v>54</v>
      </c>
      <c r="F133" s="74" t="s">
        <v>5</v>
      </c>
      <c r="G133" s="75">
        <v>1890</v>
      </c>
      <c r="H133" s="75">
        <v>1890</v>
      </c>
      <c r="I133" s="75"/>
      <c r="J133" s="76"/>
      <c r="K133" s="80"/>
    </row>
    <row r="134" spans="1:11" s="42" customFormat="1">
      <c r="A134" s="184" t="s">
        <v>203</v>
      </c>
      <c r="B134" s="184" t="s">
        <v>19</v>
      </c>
      <c r="C134" s="174" t="s">
        <v>234</v>
      </c>
      <c r="D134" s="185"/>
      <c r="E134" s="126" t="s">
        <v>25</v>
      </c>
      <c r="F134" s="186" t="s">
        <v>5</v>
      </c>
      <c r="G134" s="187">
        <v>10000</v>
      </c>
      <c r="H134" s="187">
        <v>7586.22</v>
      </c>
      <c r="I134" s="187"/>
      <c r="J134" s="188"/>
      <c r="K134" s="189"/>
    </row>
    <row r="135" spans="1:11" s="135" customFormat="1">
      <c r="A135" s="144" t="s">
        <v>204</v>
      </c>
      <c r="B135" s="144" t="s">
        <v>19</v>
      </c>
      <c r="C135" s="142" t="s">
        <v>235</v>
      </c>
      <c r="D135" s="145"/>
      <c r="E135" s="143" t="s">
        <v>25</v>
      </c>
      <c r="F135" s="146" t="s">
        <v>5</v>
      </c>
      <c r="G135" s="147">
        <v>5000</v>
      </c>
      <c r="H135" s="147">
        <v>5000</v>
      </c>
      <c r="I135" s="147"/>
      <c r="J135" s="148"/>
      <c r="K135" s="149"/>
    </row>
    <row r="136" spans="1:11" s="42" customFormat="1">
      <c r="A136" s="39" t="s">
        <v>205</v>
      </c>
      <c r="B136" s="39" t="s">
        <v>19</v>
      </c>
      <c r="C136" s="57" t="s">
        <v>236</v>
      </c>
      <c r="D136" s="19"/>
      <c r="E136" s="18" t="s">
        <v>39</v>
      </c>
      <c r="F136" s="34" t="s">
        <v>29</v>
      </c>
      <c r="G136" s="20">
        <v>0</v>
      </c>
      <c r="H136" s="20">
        <v>0</v>
      </c>
      <c r="I136" s="20"/>
      <c r="J136" s="23"/>
      <c r="K136" s="22"/>
    </row>
    <row r="137" spans="1:11" s="42" customFormat="1">
      <c r="A137" s="71" t="s">
        <v>206</v>
      </c>
      <c r="B137" s="71" t="s">
        <v>19</v>
      </c>
      <c r="C137" s="143" t="s">
        <v>237</v>
      </c>
      <c r="D137" s="73"/>
      <c r="E137" s="72"/>
      <c r="F137" s="74" t="s">
        <v>5</v>
      </c>
      <c r="G137" s="75">
        <v>12180</v>
      </c>
      <c r="H137" s="75">
        <v>12180</v>
      </c>
      <c r="I137" s="75"/>
      <c r="J137" s="76"/>
      <c r="K137" s="80"/>
    </row>
    <row r="138" spans="1:11" s="42" customFormat="1">
      <c r="A138" s="71" t="s">
        <v>207</v>
      </c>
      <c r="B138" s="71" t="s">
        <v>19</v>
      </c>
      <c r="C138" s="142" t="s">
        <v>238</v>
      </c>
      <c r="D138" s="73"/>
      <c r="E138" s="72" t="s">
        <v>25</v>
      </c>
      <c r="F138" s="74" t="s">
        <v>5</v>
      </c>
      <c r="G138" s="75">
        <v>7499.97</v>
      </c>
      <c r="H138" s="75">
        <v>7499.97</v>
      </c>
      <c r="I138" s="75"/>
      <c r="J138" s="76"/>
      <c r="K138" s="80"/>
    </row>
    <row r="139" spans="1:11" s="42" customFormat="1">
      <c r="A139" s="71" t="s">
        <v>208</v>
      </c>
      <c r="B139" s="71" t="s">
        <v>19</v>
      </c>
      <c r="C139" s="142" t="s">
        <v>239</v>
      </c>
      <c r="D139" s="73"/>
      <c r="E139" s="72" t="s">
        <v>25</v>
      </c>
      <c r="F139" s="74" t="s">
        <v>5</v>
      </c>
      <c r="G139" s="75">
        <v>259.98</v>
      </c>
      <c r="H139" s="75">
        <v>259.98</v>
      </c>
      <c r="I139" s="75"/>
      <c r="J139" s="76"/>
      <c r="K139" s="80"/>
    </row>
    <row r="140" spans="1:11" s="42" customFormat="1">
      <c r="A140" s="98" t="s">
        <v>209</v>
      </c>
      <c r="B140" s="98" t="s">
        <v>19</v>
      </c>
      <c r="C140" s="174" t="s">
        <v>240</v>
      </c>
      <c r="D140" s="99"/>
      <c r="E140" s="126" t="s">
        <v>25</v>
      </c>
      <c r="F140" s="101" t="s">
        <v>5</v>
      </c>
      <c r="G140" s="102">
        <v>5267.45</v>
      </c>
      <c r="H140" s="102">
        <v>3837.2</v>
      </c>
      <c r="I140" s="102"/>
      <c r="J140" s="103"/>
      <c r="K140" s="104"/>
    </row>
    <row r="141" spans="1:11" s="42" customFormat="1">
      <c r="A141" s="71" t="s">
        <v>210</v>
      </c>
      <c r="B141" s="71" t="s">
        <v>19</v>
      </c>
      <c r="C141" s="142" t="s">
        <v>241</v>
      </c>
      <c r="D141" s="73"/>
      <c r="E141" s="72" t="s">
        <v>25</v>
      </c>
      <c r="F141" s="74" t="s">
        <v>5</v>
      </c>
      <c r="G141" s="75">
        <v>5266.04</v>
      </c>
      <c r="H141" s="75">
        <v>5266.04</v>
      </c>
      <c r="I141" s="75"/>
      <c r="J141" s="76"/>
      <c r="K141" s="80"/>
    </row>
    <row r="142" spans="1:11" s="42" customFormat="1">
      <c r="A142" s="71" t="s">
        <v>211</v>
      </c>
      <c r="B142" s="71" t="s">
        <v>19</v>
      </c>
      <c r="C142" s="142" t="s">
        <v>242</v>
      </c>
      <c r="D142" s="73"/>
      <c r="E142" s="72" t="s">
        <v>25</v>
      </c>
      <c r="F142" s="74" t="s">
        <v>5</v>
      </c>
      <c r="G142" s="75">
        <v>265.77999999999997</v>
      </c>
      <c r="H142" s="75">
        <v>265.77999999999997</v>
      </c>
      <c r="I142" s="75"/>
      <c r="J142" s="76"/>
      <c r="K142" s="80"/>
    </row>
    <row r="143" spans="1:11" s="35" customFormat="1">
      <c r="A143" s="71" t="s">
        <v>212</v>
      </c>
      <c r="B143" s="71" t="s">
        <v>19</v>
      </c>
      <c r="C143" s="142" t="s">
        <v>69</v>
      </c>
      <c r="D143" s="73"/>
      <c r="E143" s="72" t="s">
        <v>26</v>
      </c>
      <c r="F143" s="74" t="s">
        <v>5</v>
      </c>
      <c r="G143" s="75">
        <v>8668.61</v>
      </c>
      <c r="H143" s="75">
        <v>6946.11</v>
      </c>
      <c r="I143" s="75"/>
      <c r="J143" s="76"/>
      <c r="K143" s="77"/>
    </row>
    <row r="144" spans="1:11" s="35" customFormat="1">
      <c r="A144" s="236" t="s">
        <v>213</v>
      </c>
      <c r="B144" s="236" t="s">
        <v>19</v>
      </c>
      <c r="C144" s="282" t="s">
        <v>70</v>
      </c>
      <c r="D144" s="238"/>
      <c r="E144" s="258" t="s">
        <v>39</v>
      </c>
      <c r="F144" s="240" t="s">
        <v>5</v>
      </c>
      <c r="G144" s="241">
        <v>3800</v>
      </c>
      <c r="H144" s="241">
        <v>3800</v>
      </c>
      <c r="I144" s="241"/>
      <c r="J144" s="242"/>
      <c r="K144" s="283"/>
    </row>
    <row r="145" spans="1:11" s="35" customFormat="1">
      <c r="A145" s="98" t="s">
        <v>214</v>
      </c>
      <c r="B145" s="98" t="s">
        <v>19</v>
      </c>
      <c r="C145" s="174" t="s">
        <v>243</v>
      </c>
      <c r="D145" s="175"/>
      <c r="E145" s="126" t="s">
        <v>25</v>
      </c>
      <c r="F145" s="101" t="s">
        <v>5</v>
      </c>
      <c r="G145" s="102">
        <v>41000</v>
      </c>
      <c r="H145" s="102">
        <v>29175</v>
      </c>
      <c r="I145" s="176"/>
      <c r="J145" s="177"/>
      <c r="K145" s="178"/>
    </row>
    <row r="146" spans="1:11" s="35" customFormat="1">
      <c r="A146" s="71" t="s">
        <v>215</v>
      </c>
      <c r="B146" s="71" t="s">
        <v>19</v>
      </c>
      <c r="C146" s="142" t="s">
        <v>244</v>
      </c>
      <c r="D146" s="73"/>
      <c r="E146" s="72" t="s">
        <v>26</v>
      </c>
      <c r="F146" s="74" t="s">
        <v>5</v>
      </c>
      <c r="G146" s="75">
        <v>540.75</v>
      </c>
      <c r="H146" s="75">
        <v>540.75</v>
      </c>
      <c r="I146" s="75"/>
      <c r="J146" s="76"/>
      <c r="K146" s="77"/>
    </row>
    <row r="147" spans="1:11" s="35" customFormat="1">
      <c r="A147" s="39" t="s">
        <v>216</v>
      </c>
      <c r="B147" s="39" t="s">
        <v>19</v>
      </c>
      <c r="C147" s="57" t="s">
        <v>245</v>
      </c>
      <c r="D147" s="138"/>
      <c r="E147" s="18" t="s">
        <v>39</v>
      </c>
      <c r="F147" s="34" t="s">
        <v>29</v>
      </c>
      <c r="G147" s="20">
        <v>0</v>
      </c>
      <c r="H147" s="20">
        <v>0</v>
      </c>
      <c r="I147" s="139"/>
      <c r="J147" s="140"/>
      <c r="K147" s="141"/>
    </row>
    <row r="148" spans="1:11" s="35" customFormat="1">
      <c r="A148" s="39" t="s">
        <v>217</v>
      </c>
      <c r="B148" s="39" t="s">
        <v>19</v>
      </c>
      <c r="C148" s="57" t="s">
        <v>246</v>
      </c>
      <c r="D148" s="138"/>
      <c r="E148" s="18" t="s">
        <v>39</v>
      </c>
      <c r="F148" s="34" t="s">
        <v>29</v>
      </c>
      <c r="G148" s="20">
        <v>0</v>
      </c>
      <c r="H148" s="20">
        <v>0</v>
      </c>
      <c r="I148" s="139"/>
      <c r="J148" s="140"/>
      <c r="K148" s="141"/>
    </row>
    <row r="149" spans="1:11" s="35" customFormat="1">
      <c r="A149" s="39" t="s">
        <v>218</v>
      </c>
      <c r="B149" s="39" t="s">
        <v>19</v>
      </c>
      <c r="C149" s="57" t="s">
        <v>247</v>
      </c>
      <c r="D149" s="138"/>
      <c r="E149" s="18" t="s">
        <v>39</v>
      </c>
      <c r="F149" s="34" t="s">
        <v>29</v>
      </c>
      <c r="G149" s="20">
        <v>0</v>
      </c>
      <c r="H149" s="20">
        <v>0</v>
      </c>
      <c r="I149" s="139"/>
      <c r="J149" s="140"/>
      <c r="K149" s="141"/>
    </row>
    <row r="150" spans="1:11" s="35" customFormat="1">
      <c r="A150" s="39" t="s">
        <v>219</v>
      </c>
      <c r="B150" s="39" t="s">
        <v>19</v>
      </c>
      <c r="C150" s="57" t="s">
        <v>248</v>
      </c>
      <c r="D150" s="138"/>
      <c r="E150" s="18" t="s">
        <v>39</v>
      </c>
      <c r="F150" s="34" t="s">
        <v>29</v>
      </c>
      <c r="G150" s="20">
        <v>0</v>
      </c>
      <c r="H150" s="20">
        <v>0</v>
      </c>
      <c r="I150" s="139"/>
      <c r="J150" s="140"/>
      <c r="K150" s="141"/>
    </row>
    <row r="151" spans="1:11" s="35" customFormat="1">
      <c r="A151" s="71" t="s">
        <v>220</v>
      </c>
      <c r="B151" s="71" t="s">
        <v>19</v>
      </c>
      <c r="C151" s="142" t="s">
        <v>249</v>
      </c>
      <c r="D151" s="73"/>
      <c r="E151" s="72" t="s">
        <v>25</v>
      </c>
      <c r="F151" s="74" t="s">
        <v>5</v>
      </c>
      <c r="G151" s="75">
        <v>3116.36</v>
      </c>
      <c r="H151" s="75">
        <v>3116.36</v>
      </c>
      <c r="I151" s="75"/>
      <c r="J151" s="76"/>
      <c r="K151" s="77"/>
    </row>
    <row r="152" spans="1:11" s="35" customFormat="1">
      <c r="A152" s="71" t="s">
        <v>221</v>
      </c>
      <c r="B152" s="71" t="s">
        <v>19</v>
      </c>
      <c r="C152" s="142" t="s">
        <v>250</v>
      </c>
      <c r="D152" s="73"/>
      <c r="E152" s="72" t="s">
        <v>39</v>
      </c>
      <c r="F152" s="74" t="s">
        <v>5</v>
      </c>
      <c r="G152" s="75">
        <v>6150</v>
      </c>
      <c r="H152" s="75">
        <v>5250</v>
      </c>
      <c r="I152" s="75"/>
      <c r="J152" s="76"/>
      <c r="K152" s="77"/>
    </row>
    <row r="153" spans="1:11" s="35" customFormat="1">
      <c r="A153" s="87" t="s">
        <v>222</v>
      </c>
      <c r="B153" s="87" t="s">
        <v>19</v>
      </c>
      <c r="C153" s="137" t="s">
        <v>251</v>
      </c>
      <c r="D153" s="131"/>
      <c r="E153" s="97" t="s">
        <v>33</v>
      </c>
      <c r="F153" s="90" t="s">
        <v>5</v>
      </c>
      <c r="G153" s="91">
        <v>4850.7</v>
      </c>
      <c r="H153" s="91">
        <v>0</v>
      </c>
      <c r="I153" s="132"/>
      <c r="J153" s="133"/>
      <c r="K153" s="134"/>
    </row>
    <row r="154" spans="1:11" s="35" customFormat="1">
      <c r="A154" s="43" t="s">
        <v>438</v>
      </c>
      <c r="B154" s="43" t="s">
        <v>19</v>
      </c>
      <c r="C154" s="194" t="s">
        <v>626</v>
      </c>
      <c r="D154" s="14"/>
      <c r="E154" s="6" t="s">
        <v>25</v>
      </c>
      <c r="F154" s="33" t="s">
        <v>5</v>
      </c>
      <c r="G154" s="7">
        <v>0</v>
      </c>
      <c r="H154" s="7">
        <v>0</v>
      </c>
      <c r="I154" s="7"/>
      <c r="J154" s="17"/>
      <c r="K154" s="190"/>
    </row>
    <row r="155" spans="1:11" s="35" customFormat="1">
      <c r="A155" s="43" t="s">
        <v>439</v>
      </c>
      <c r="B155" s="43" t="s">
        <v>19</v>
      </c>
      <c r="C155" s="210" t="s">
        <v>627</v>
      </c>
      <c r="D155" s="14"/>
      <c r="E155" s="6" t="s">
        <v>33</v>
      </c>
      <c r="F155" s="33" t="s">
        <v>5</v>
      </c>
      <c r="G155" s="7">
        <v>0</v>
      </c>
      <c r="H155" s="7">
        <v>0</v>
      </c>
      <c r="I155" s="7"/>
      <c r="J155" s="17"/>
      <c r="K155" s="190"/>
    </row>
    <row r="156" spans="1:11" s="35" customFormat="1">
      <c r="A156" s="71" t="s">
        <v>440</v>
      </c>
      <c r="B156" s="71" t="s">
        <v>19</v>
      </c>
      <c r="C156" s="142" t="s">
        <v>628</v>
      </c>
      <c r="D156" s="73"/>
      <c r="E156" s="72" t="s">
        <v>25</v>
      </c>
      <c r="F156" s="74" t="s">
        <v>5</v>
      </c>
      <c r="G156" s="75">
        <v>850</v>
      </c>
      <c r="H156" s="75">
        <v>850</v>
      </c>
      <c r="I156" s="75"/>
      <c r="J156" s="76"/>
      <c r="K156" s="77"/>
    </row>
    <row r="157" spans="1:11" s="35" customFormat="1">
      <c r="A157" s="71" t="s">
        <v>441</v>
      </c>
      <c r="B157" s="71" t="s">
        <v>19</v>
      </c>
      <c r="C157" s="142" t="s">
        <v>629</v>
      </c>
      <c r="D157" s="73"/>
      <c r="E157" s="72" t="s">
        <v>25</v>
      </c>
      <c r="F157" s="74" t="s">
        <v>5</v>
      </c>
      <c r="G157" s="75">
        <v>850</v>
      </c>
      <c r="H157" s="75">
        <v>850</v>
      </c>
      <c r="I157" s="75"/>
      <c r="J157" s="76"/>
      <c r="K157" s="77"/>
    </row>
    <row r="158" spans="1:11" s="35" customFormat="1">
      <c r="A158" s="71" t="s">
        <v>442</v>
      </c>
      <c r="B158" s="71" t="s">
        <v>19</v>
      </c>
      <c r="C158" s="142" t="s">
        <v>630</v>
      </c>
      <c r="D158" s="73"/>
      <c r="E158" s="72" t="s">
        <v>25</v>
      </c>
      <c r="F158" s="74" t="s">
        <v>5</v>
      </c>
      <c r="G158" s="75">
        <v>850</v>
      </c>
      <c r="H158" s="75">
        <v>850</v>
      </c>
      <c r="I158" s="75"/>
      <c r="J158" s="76"/>
      <c r="K158" s="77"/>
    </row>
    <row r="159" spans="1:11" s="35" customFormat="1">
      <c r="A159" s="71" t="s">
        <v>443</v>
      </c>
      <c r="B159" s="71" t="s">
        <v>19</v>
      </c>
      <c r="C159" s="142" t="s">
        <v>631</v>
      </c>
      <c r="D159" s="73"/>
      <c r="E159" s="72" t="s">
        <v>25</v>
      </c>
      <c r="F159" s="74" t="s">
        <v>5</v>
      </c>
      <c r="G159" s="75">
        <v>850</v>
      </c>
      <c r="H159" s="75">
        <v>850</v>
      </c>
      <c r="I159" s="75"/>
      <c r="J159" s="76"/>
      <c r="K159" s="77"/>
    </row>
    <row r="160" spans="1:11" s="35" customFormat="1">
      <c r="A160" s="71" t="s">
        <v>444</v>
      </c>
      <c r="B160" s="71" t="s">
        <v>19</v>
      </c>
      <c r="C160" s="182" t="s">
        <v>632</v>
      </c>
      <c r="D160" s="73"/>
      <c r="E160" s="72" t="s">
        <v>25</v>
      </c>
      <c r="F160" s="74" t="s">
        <v>5</v>
      </c>
      <c r="G160" s="75">
        <v>850</v>
      </c>
      <c r="H160" s="75">
        <v>850</v>
      </c>
      <c r="I160" s="75"/>
      <c r="J160" s="76"/>
      <c r="K160" s="77"/>
    </row>
    <row r="161" spans="1:11" s="35" customFormat="1">
      <c r="A161" s="277" t="s">
        <v>722</v>
      </c>
      <c r="B161" s="263" t="s">
        <v>19</v>
      </c>
      <c r="C161" s="279" t="s">
        <v>723</v>
      </c>
      <c r="D161" s="265"/>
      <c r="E161" s="278" t="s">
        <v>26</v>
      </c>
      <c r="F161" s="267" t="s">
        <v>5</v>
      </c>
      <c r="G161" s="268">
        <v>23819.82</v>
      </c>
      <c r="H161" s="268">
        <v>0</v>
      </c>
      <c r="I161" s="268"/>
      <c r="J161" s="269"/>
      <c r="K161" s="270"/>
    </row>
    <row r="162" spans="1:11" s="35" customFormat="1">
      <c r="A162" s="87" t="s">
        <v>257</v>
      </c>
      <c r="B162" s="87" t="s">
        <v>13</v>
      </c>
      <c r="C162" s="150" t="s">
        <v>49</v>
      </c>
      <c r="D162" s="88"/>
      <c r="E162" s="97" t="s">
        <v>26</v>
      </c>
      <c r="F162" s="90" t="s">
        <v>5</v>
      </c>
      <c r="G162" s="91">
        <v>75000</v>
      </c>
      <c r="H162" s="91">
        <v>0</v>
      </c>
      <c r="I162" s="91"/>
      <c r="J162" s="92"/>
      <c r="K162" s="93"/>
    </row>
    <row r="163" spans="1:11" s="35" customFormat="1">
      <c r="A163" s="98" t="s">
        <v>258</v>
      </c>
      <c r="B163" s="98" t="s">
        <v>13</v>
      </c>
      <c r="C163" s="179" t="s">
        <v>62</v>
      </c>
      <c r="D163" s="99"/>
      <c r="E163" s="126" t="s">
        <v>25</v>
      </c>
      <c r="F163" s="101" t="s">
        <v>5</v>
      </c>
      <c r="G163" s="102">
        <v>10322.16</v>
      </c>
      <c r="H163" s="102">
        <v>8348.7099999999991</v>
      </c>
      <c r="I163" s="102"/>
      <c r="J163" s="103"/>
      <c r="K163" s="113"/>
    </row>
    <row r="164" spans="1:11" s="35" customFormat="1">
      <c r="A164" s="98" t="s">
        <v>259</v>
      </c>
      <c r="B164" s="98" t="s">
        <v>13</v>
      </c>
      <c r="C164" s="179" t="s">
        <v>71</v>
      </c>
      <c r="D164" s="99"/>
      <c r="E164" s="126" t="s">
        <v>25</v>
      </c>
      <c r="F164" s="101" t="s">
        <v>5</v>
      </c>
      <c r="G164" s="102">
        <v>4626.59</v>
      </c>
      <c r="H164" s="102">
        <v>4581.93</v>
      </c>
      <c r="I164" s="102"/>
      <c r="J164" s="103"/>
      <c r="K164" s="104"/>
    </row>
    <row r="165" spans="1:11" s="35" customFormat="1">
      <c r="A165" s="98" t="s">
        <v>260</v>
      </c>
      <c r="B165" s="98" t="s">
        <v>13</v>
      </c>
      <c r="C165" s="179" t="s">
        <v>73</v>
      </c>
      <c r="D165" s="99"/>
      <c r="E165" s="126" t="s">
        <v>45</v>
      </c>
      <c r="F165" s="101" t="s">
        <v>5</v>
      </c>
      <c r="G165" s="102">
        <v>111938.29</v>
      </c>
      <c r="H165" s="102">
        <v>74980.070000000007</v>
      </c>
      <c r="I165" s="102"/>
      <c r="J165" s="103"/>
      <c r="K165" s="104"/>
    </row>
    <row r="166" spans="1:11" s="35" customFormat="1">
      <c r="A166" s="71" t="s">
        <v>261</v>
      </c>
      <c r="B166" s="71" t="s">
        <v>13</v>
      </c>
      <c r="C166" s="82" t="s">
        <v>72</v>
      </c>
      <c r="D166" s="73"/>
      <c r="E166" s="72" t="s">
        <v>26</v>
      </c>
      <c r="F166" s="74" t="s">
        <v>5</v>
      </c>
      <c r="G166" s="75">
        <v>30000</v>
      </c>
      <c r="H166" s="75">
        <v>30000</v>
      </c>
      <c r="I166" s="75"/>
      <c r="J166" s="76"/>
      <c r="K166" s="80"/>
    </row>
    <row r="167" spans="1:11" s="35" customFormat="1">
      <c r="A167" s="71" t="s">
        <v>262</v>
      </c>
      <c r="B167" s="71" t="s">
        <v>13</v>
      </c>
      <c r="C167" s="224" t="s">
        <v>102</v>
      </c>
      <c r="D167" s="70"/>
      <c r="E167" s="72" t="s">
        <v>74</v>
      </c>
      <c r="F167" s="74" t="s">
        <v>5</v>
      </c>
      <c r="G167" s="75">
        <v>13365.37</v>
      </c>
      <c r="H167" s="75">
        <v>13365.37</v>
      </c>
      <c r="I167" s="75"/>
      <c r="J167" s="76"/>
      <c r="K167" s="80"/>
    </row>
    <row r="168" spans="1:11" s="35" customFormat="1">
      <c r="A168" s="71" t="s">
        <v>263</v>
      </c>
      <c r="B168" s="71" t="s">
        <v>13</v>
      </c>
      <c r="C168" s="82" t="s">
        <v>252</v>
      </c>
      <c r="D168" s="73"/>
      <c r="E168" s="72"/>
      <c r="F168" s="74" t="s">
        <v>5</v>
      </c>
      <c r="G168" s="75">
        <v>270</v>
      </c>
      <c r="H168" s="75">
        <v>270</v>
      </c>
      <c r="I168" s="75"/>
      <c r="J168" s="76"/>
      <c r="K168" s="80"/>
    </row>
    <row r="169" spans="1:11" s="35" customFormat="1">
      <c r="A169" s="71" t="s">
        <v>264</v>
      </c>
      <c r="B169" s="71" t="s">
        <v>13</v>
      </c>
      <c r="C169" s="211" t="s">
        <v>253</v>
      </c>
      <c r="D169" s="212"/>
      <c r="E169" s="211" t="s">
        <v>26</v>
      </c>
      <c r="F169" s="74" t="s">
        <v>5</v>
      </c>
      <c r="G169" s="213">
        <v>3100</v>
      </c>
      <c r="H169" s="75">
        <v>3100</v>
      </c>
      <c r="I169" s="75"/>
      <c r="J169" s="76"/>
      <c r="K169" s="80"/>
    </row>
    <row r="170" spans="1:11" s="35" customFormat="1">
      <c r="A170" s="87" t="s">
        <v>265</v>
      </c>
      <c r="B170" s="87" t="s">
        <v>13</v>
      </c>
      <c r="C170" s="115" t="s">
        <v>254</v>
      </c>
      <c r="D170" s="107"/>
      <c r="E170" s="97" t="s">
        <v>34</v>
      </c>
      <c r="F170" s="90" t="s">
        <v>5</v>
      </c>
      <c r="G170" s="108">
        <v>913.36</v>
      </c>
      <c r="H170" s="91">
        <v>0</v>
      </c>
      <c r="I170" s="91"/>
      <c r="J170" s="92"/>
      <c r="K170" s="93"/>
    </row>
    <row r="171" spans="1:11" s="35" customFormat="1">
      <c r="A171" s="71" t="s">
        <v>266</v>
      </c>
      <c r="B171" s="71" t="s">
        <v>13</v>
      </c>
      <c r="C171" s="85" t="s">
        <v>255</v>
      </c>
      <c r="D171" s="70"/>
      <c r="E171" s="72" t="s">
        <v>74</v>
      </c>
      <c r="F171" s="74" t="s">
        <v>5</v>
      </c>
      <c r="G171" s="83">
        <v>5000</v>
      </c>
      <c r="H171" s="75">
        <v>5000</v>
      </c>
      <c r="I171" s="75"/>
      <c r="J171" s="76"/>
      <c r="K171" s="80"/>
    </row>
    <row r="172" spans="1:11" s="35" customFormat="1">
      <c r="A172" s="71" t="s">
        <v>267</v>
      </c>
      <c r="B172" s="71" t="s">
        <v>13</v>
      </c>
      <c r="C172" s="85" t="s">
        <v>256</v>
      </c>
      <c r="D172" s="73"/>
      <c r="E172" s="72" t="s">
        <v>26</v>
      </c>
      <c r="F172" s="74" t="s">
        <v>5</v>
      </c>
      <c r="G172" s="75">
        <v>30000</v>
      </c>
      <c r="H172" s="75">
        <v>30000</v>
      </c>
      <c r="I172" s="75"/>
      <c r="J172" s="81"/>
      <c r="K172" s="80"/>
    </row>
    <row r="173" spans="1:11" s="35" customFormat="1">
      <c r="A173" s="39" t="s">
        <v>445</v>
      </c>
      <c r="B173" s="39" t="s">
        <v>13</v>
      </c>
      <c r="C173" s="195" t="s">
        <v>625</v>
      </c>
      <c r="D173" s="19"/>
      <c r="E173" s="18" t="s">
        <v>39</v>
      </c>
      <c r="F173" s="34" t="s">
        <v>29</v>
      </c>
      <c r="G173" s="20">
        <v>0</v>
      </c>
      <c r="H173" s="20">
        <v>0</v>
      </c>
      <c r="I173" s="20"/>
      <c r="J173" s="23"/>
      <c r="K173" s="53"/>
    </row>
    <row r="174" spans="1:11" s="35" customFormat="1">
      <c r="A174" s="39" t="s">
        <v>446</v>
      </c>
      <c r="B174" s="39" t="s">
        <v>13</v>
      </c>
      <c r="C174" s="58" t="s">
        <v>624</v>
      </c>
      <c r="D174" s="19"/>
      <c r="E174" s="18" t="s">
        <v>39</v>
      </c>
      <c r="F174" s="34" t="s">
        <v>29</v>
      </c>
      <c r="G174" s="20">
        <v>0</v>
      </c>
      <c r="H174" s="20">
        <v>0</v>
      </c>
      <c r="I174" s="20"/>
      <c r="J174" s="23"/>
      <c r="K174" s="53"/>
    </row>
    <row r="175" spans="1:11" s="35" customFormat="1">
      <c r="A175" s="87" t="s">
        <v>447</v>
      </c>
      <c r="B175" s="87" t="s">
        <v>13</v>
      </c>
      <c r="C175" s="115" t="s">
        <v>623</v>
      </c>
      <c r="D175" s="88"/>
      <c r="E175" s="97" t="s">
        <v>54</v>
      </c>
      <c r="F175" s="90" t="s">
        <v>5</v>
      </c>
      <c r="G175" s="91">
        <v>10000</v>
      </c>
      <c r="H175" s="91">
        <v>0</v>
      </c>
      <c r="I175" s="91"/>
      <c r="J175" s="92"/>
      <c r="K175" s="110"/>
    </row>
    <row r="176" spans="1:11" s="35" customFormat="1">
      <c r="A176" s="87" t="s">
        <v>448</v>
      </c>
      <c r="B176" s="87" t="s">
        <v>13</v>
      </c>
      <c r="C176" s="115" t="s">
        <v>622</v>
      </c>
      <c r="D176" s="88"/>
      <c r="E176" s="97" t="s">
        <v>26</v>
      </c>
      <c r="F176" s="90" t="s">
        <v>5</v>
      </c>
      <c r="G176" s="91">
        <v>3000</v>
      </c>
      <c r="H176" s="91">
        <v>0</v>
      </c>
      <c r="I176" s="91"/>
      <c r="J176" s="92"/>
      <c r="K176" s="110"/>
    </row>
    <row r="177" spans="1:11" s="35" customFormat="1">
      <c r="A177" s="39" t="s">
        <v>449</v>
      </c>
      <c r="B177" s="39" t="s">
        <v>13</v>
      </c>
      <c r="C177" s="58" t="s">
        <v>621</v>
      </c>
      <c r="D177" s="19"/>
      <c r="E177" s="18" t="s">
        <v>39</v>
      </c>
      <c r="F177" s="34" t="s">
        <v>29</v>
      </c>
      <c r="G177" s="20">
        <v>0</v>
      </c>
      <c r="H177" s="20">
        <v>0</v>
      </c>
      <c r="I177" s="20"/>
      <c r="J177" s="23"/>
      <c r="K177" s="53"/>
    </row>
    <row r="178" spans="1:11" s="35" customFormat="1">
      <c r="A178" s="39" t="s">
        <v>450</v>
      </c>
      <c r="B178" s="39" t="s">
        <v>13</v>
      </c>
      <c r="C178" s="58" t="s">
        <v>620</v>
      </c>
      <c r="D178" s="19"/>
      <c r="E178" s="18" t="s">
        <v>39</v>
      </c>
      <c r="F178" s="34" t="s">
        <v>29</v>
      </c>
      <c r="G178" s="20">
        <v>0</v>
      </c>
      <c r="H178" s="20">
        <v>0</v>
      </c>
      <c r="I178" s="20"/>
      <c r="J178" s="23"/>
      <c r="K178" s="53"/>
    </row>
    <row r="179" spans="1:11" s="35" customFormat="1">
      <c r="A179" s="39" t="s">
        <v>451</v>
      </c>
      <c r="B179" s="39" t="s">
        <v>13</v>
      </c>
      <c r="C179" s="58" t="s">
        <v>619</v>
      </c>
      <c r="D179" s="19"/>
      <c r="E179" s="18" t="s">
        <v>39</v>
      </c>
      <c r="F179" s="34" t="s">
        <v>29</v>
      </c>
      <c r="G179" s="20">
        <v>0</v>
      </c>
      <c r="H179" s="20">
        <v>0</v>
      </c>
      <c r="I179" s="20"/>
      <c r="J179" s="23"/>
      <c r="K179" s="53"/>
    </row>
    <row r="180" spans="1:11" s="35" customFormat="1">
      <c r="A180" s="39" t="s">
        <v>452</v>
      </c>
      <c r="B180" s="39" t="s">
        <v>13</v>
      </c>
      <c r="C180" s="58" t="s">
        <v>618</v>
      </c>
      <c r="D180" s="19"/>
      <c r="E180" s="18" t="s">
        <v>39</v>
      </c>
      <c r="F180" s="34" t="s">
        <v>29</v>
      </c>
      <c r="G180" s="20">
        <v>0</v>
      </c>
      <c r="H180" s="20">
        <v>0</v>
      </c>
      <c r="I180" s="20"/>
      <c r="J180" s="23"/>
      <c r="K180" s="53"/>
    </row>
    <row r="181" spans="1:11" s="35" customFormat="1">
      <c r="A181" s="236" t="s">
        <v>453</v>
      </c>
      <c r="B181" s="236" t="s">
        <v>13</v>
      </c>
      <c r="C181" s="237" t="s">
        <v>617</v>
      </c>
      <c r="D181" s="238"/>
      <c r="E181" s="258" t="s">
        <v>33</v>
      </c>
      <c r="F181" s="240" t="s">
        <v>5</v>
      </c>
      <c r="G181" s="241">
        <v>195855.48</v>
      </c>
      <c r="H181" s="241">
        <v>195855.48</v>
      </c>
      <c r="I181" s="241"/>
      <c r="J181" s="242"/>
      <c r="K181" s="283"/>
    </row>
    <row r="182" spans="1:11" s="35" customFormat="1">
      <c r="A182" s="87" t="s">
        <v>454</v>
      </c>
      <c r="B182" s="87" t="s">
        <v>13</v>
      </c>
      <c r="C182" s="115" t="s">
        <v>616</v>
      </c>
      <c r="D182" s="88"/>
      <c r="E182" s="97"/>
      <c r="F182" s="90" t="s">
        <v>5</v>
      </c>
      <c r="G182" s="91">
        <v>40295</v>
      </c>
      <c r="H182" s="91">
        <v>0</v>
      </c>
      <c r="I182" s="91"/>
      <c r="J182" s="92"/>
      <c r="K182" s="110"/>
    </row>
    <row r="183" spans="1:11" s="35" customFormat="1">
      <c r="A183" s="87" t="s">
        <v>455</v>
      </c>
      <c r="B183" s="87" t="s">
        <v>13</v>
      </c>
      <c r="C183" s="115" t="s">
        <v>615</v>
      </c>
      <c r="D183" s="88"/>
      <c r="E183" s="97"/>
      <c r="F183" s="90" t="s">
        <v>5</v>
      </c>
      <c r="G183" s="91">
        <v>2500</v>
      </c>
      <c r="H183" s="91">
        <v>0</v>
      </c>
      <c r="I183" s="91"/>
      <c r="J183" s="92"/>
      <c r="K183" s="110"/>
    </row>
    <row r="184" spans="1:11" s="35" customFormat="1">
      <c r="A184" s="87" t="s">
        <v>456</v>
      </c>
      <c r="B184" s="87" t="s">
        <v>13</v>
      </c>
      <c r="C184" s="115" t="s">
        <v>614</v>
      </c>
      <c r="D184" s="88"/>
      <c r="E184" s="97" t="s">
        <v>25</v>
      </c>
      <c r="F184" s="90" t="s">
        <v>29</v>
      </c>
      <c r="G184" s="91">
        <v>110000</v>
      </c>
      <c r="H184" s="91">
        <v>0</v>
      </c>
      <c r="I184" s="91"/>
      <c r="J184" s="92"/>
      <c r="K184" s="110"/>
    </row>
    <row r="185" spans="1:11" s="35" customFormat="1">
      <c r="A185" s="87" t="s">
        <v>457</v>
      </c>
      <c r="B185" s="87" t="s">
        <v>13</v>
      </c>
      <c r="C185" s="97" t="s">
        <v>613</v>
      </c>
      <c r="D185" s="88"/>
      <c r="E185" s="97" t="s">
        <v>26</v>
      </c>
      <c r="F185" s="90" t="s">
        <v>5</v>
      </c>
      <c r="G185" s="91">
        <v>15000</v>
      </c>
      <c r="H185" s="91">
        <v>0</v>
      </c>
      <c r="I185" s="91"/>
      <c r="J185" s="92"/>
      <c r="K185" s="110"/>
    </row>
    <row r="186" spans="1:11" s="35" customFormat="1">
      <c r="A186" s="39" t="s">
        <v>458</v>
      </c>
      <c r="B186" s="39" t="s">
        <v>13</v>
      </c>
      <c r="C186" s="18" t="s">
        <v>724</v>
      </c>
      <c r="D186" s="19"/>
      <c r="E186" s="18" t="s">
        <v>39</v>
      </c>
      <c r="F186" s="34" t="s">
        <v>5</v>
      </c>
      <c r="G186" s="20">
        <v>0</v>
      </c>
      <c r="H186" s="20">
        <v>0</v>
      </c>
      <c r="I186" s="20"/>
      <c r="J186" s="23"/>
      <c r="K186" s="53"/>
    </row>
    <row r="187" spans="1:11" s="35" customFormat="1">
      <c r="A187" s="39" t="s">
        <v>459</v>
      </c>
      <c r="B187" s="39" t="s">
        <v>13</v>
      </c>
      <c r="C187" s="227" t="s">
        <v>728</v>
      </c>
      <c r="D187" s="21"/>
      <c r="E187" s="18" t="s">
        <v>39</v>
      </c>
      <c r="F187" s="34" t="s">
        <v>29</v>
      </c>
      <c r="G187" s="287">
        <v>0</v>
      </c>
      <c r="H187" s="287">
        <v>0</v>
      </c>
      <c r="I187" s="20"/>
      <c r="J187" s="23"/>
      <c r="K187" s="53"/>
    </row>
    <row r="188" spans="1:11" s="35" customFormat="1">
      <c r="A188" s="39" t="s">
        <v>725</v>
      </c>
      <c r="B188" s="39" t="s">
        <v>13</v>
      </c>
      <c r="C188" s="227" t="s">
        <v>729</v>
      </c>
      <c r="D188" s="21"/>
      <c r="E188" s="18" t="s">
        <v>39</v>
      </c>
      <c r="F188" s="34" t="s">
        <v>29</v>
      </c>
      <c r="G188" s="287">
        <v>0</v>
      </c>
      <c r="H188" s="287">
        <v>0</v>
      </c>
      <c r="I188" s="20"/>
      <c r="J188" s="23"/>
      <c r="K188" s="53"/>
    </row>
    <row r="189" spans="1:11" s="35" customFormat="1">
      <c r="A189" s="236" t="s">
        <v>726</v>
      </c>
      <c r="B189" s="236" t="s">
        <v>13</v>
      </c>
      <c r="C189" s="285" t="s">
        <v>730</v>
      </c>
      <c r="D189" s="246"/>
      <c r="E189" s="258" t="s">
        <v>39</v>
      </c>
      <c r="F189" s="240" t="s">
        <v>29</v>
      </c>
      <c r="G189" s="286">
        <v>72888.399999999994</v>
      </c>
      <c r="H189" s="286">
        <v>72888.399999999994</v>
      </c>
      <c r="I189" s="241"/>
      <c r="J189" s="242"/>
      <c r="K189" s="283"/>
    </row>
    <row r="190" spans="1:11" s="35" customFormat="1">
      <c r="A190" s="98" t="s">
        <v>727</v>
      </c>
      <c r="B190" s="98" t="s">
        <v>13</v>
      </c>
      <c r="C190" s="284" t="s">
        <v>731</v>
      </c>
      <c r="D190" s="166"/>
      <c r="E190" s="288" t="s">
        <v>26</v>
      </c>
      <c r="F190" s="289" t="s">
        <v>5</v>
      </c>
      <c r="G190" s="129">
        <v>12590.52</v>
      </c>
      <c r="H190" s="128">
        <v>6130</v>
      </c>
      <c r="I190" s="102"/>
      <c r="J190" s="103"/>
      <c r="K190" s="113"/>
    </row>
    <row r="191" spans="1:11" s="35" customFormat="1">
      <c r="A191" s="39" t="s">
        <v>311</v>
      </c>
      <c r="B191" s="39" t="s">
        <v>15</v>
      </c>
      <c r="C191" s="54" t="s">
        <v>268</v>
      </c>
      <c r="D191" s="19"/>
      <c r="E191" s="18" t="s">
        <v>39</v>
      </c>
      <c r="F191" s="34" t="s">
        <v>29</v>
      </c>
      <c r="G191" s="20">
        <v>0</v>
      </c>
      <c r="H191" s="20">
        <v>0</v>
      </c>
      <c r="I191" s="20"/>
      <c r="J191" s="21"/>
      <c r="K191" s="22"/>
    </row>
    <row r="192" spans="1:11" s="35" customFormat="1">
      <c r="A192" s="71" t="s">
        <v>312</v>
      </c>
      <c r="B192" s="71" t="s">
        <v>15</v>
      </c>
      <c r="C192" s="85" t="s">
        <v>76</v>
      </c>
      <c r="D192" s="73"/>
      <c r="E192" s="72" t="s">
        <v>26</v>
      </c>
      <c r="F192" s="74" t="s">
        <v>5</v>
      </c>
      <c r="G192" s="75">
        <v>10000</v>
      </c>
      <c r="H192" s="75">
        <v>10000</v>
      </c>
      <c r="I192" s="75"/>
      <c r="J192" s="70"/>
      <c r="K192" s="80"/>
    </row>
    <row r="193" spans="1:11" s="35" customFormat="1">
      <c r="A193" s="71" t="s">
        <v>313</v>
      </c>
      <c r="B193" s="71" t="s">
        <v>15</v>
      </c>
      <c r="C193" s="72" t="s">
        <v>77</v>
      </c>
      <c r="D193" s="70"/>
      <c r="E193" s="72" t="s">
        <v>26</v>
      </c>
      <c r="F193" s="74" t="s">
        <v>5</v>
      </c>
      <c r="G193" s="81">
        <v>10000</v>
      </c>
      <c r="H193" s="83">
        <v>10000</v>
      </c>
      <c r="I193" s="75"/>
      <c r="J193" s="70"/>
      <c r="K193" s="80"/>
    </row>
    <row r="194" spans="1:11" s="35" customFormat="1">
      <c r="A194" s="71" t="s">
        <v>314</v>
      </c>
      <c r="B194" s="71" t="s">
        <v>15</v>
      </c>
      <c r="C194" s="79" t="s">
        <v>269</v>
      </c>
      <c r="D194" s="73"/>
      <c r="E194" s="72" t="s">
        <v>26</v>
      </c>
      <c r="F194" s="74" t="s">
        <v>5</v>
      </c>
      <c r="G194" s="75">
        <v>8715</v>
      </c>
      <c r="H194" s="75">
        <v>8715</v>
      </c>
      <c r="I194" s="75"/>
      <c r="J194" s="70"/>
      <c r="K194" s="80"/>
    </row>
    <row r="195" spans="1:11" s="35" customFormat="1">
      <c r="A195" s="43" t="s">
        <v>315</v>
      </c>
      <c r="B195" s="43" t="s">
        <v>15</v>
      </c>
      <c r="C195" s="6" t="s">
        <v>84</v>
      </c>
      <c r="D195" s="14"/>
      <c r="E195" s="6" t="s">
        <v>74</v>
      </c>
      <c r="F195" s="33" t="s">
        <v>5</v>
      </c>
      <c r="G195" s="7">
        <v>0</v>
      </c>
      <c r="H195" s="7">
        <v>0</v>
      </c>
      <c r="I195" s="7"/>
      <c r="J195" s="13"/>
      <c r="K195" s="15"/>
    </row>
    <row r="196" spans="1:11" s="35" customFormat="1">
      <c r="A196" s="87" t="s">
        <v>316</v>
      </c>
      <c r="B196" s="87" t="s">
        <v>15</v>
      </c>
      <c r="C196" s="119" t="s">
        <v>86</v>
      </c>
      <c r="D196" s="88"/>
      <c r="E196" s="97" t="s">
        <v>26</v>
      </c>
      <c r="F196" s="90" t="s">
        <v>5</v>
      </c>
      <c r="G196" s="91">
        <v>5000</v>
      </c>
      <c r="H196" s="91">
        <v>0</v>
      </c>
      <c r="I196" s="91"/>
      <c r="J196" s="107"/>
      <c r="K196" s="93"/>
    </row>
    <row r="197" spans="1:11" s="35" customFormat="1">
      <c r="A197" s="98" t="s">
        <v>317</v>
      </c>
      <c r="B197" s="98" t="s">
        <v>15</v>
      </c>
      <c r="C197" s="160" t="s">
        <v>87</v>
      </c>
      <c r="D197" s="99"/>
      <c r="E197" s="126" t="s">
        <v>25</v>
      </c>
      <c r="F197" s="101" t="s">
        <v>5</v>
      </c>
      <c r="G197" s="102">
        <v>50000</v>
      </c>
      <c r="H197" s="102">
        <v>48256.26</v>
      </c>
      <c r="I197" s="102"/>
      <c r="J197" s="120"/>
      <c r="K197" s="104"/>
    </row>
    <row r="198" spans="1:11" s="35" customFormat="1">
      <c r="A198" s="71" t="s">
        <v>318</v>
      </c>
      <c r="B198" s="71" t="s">
        <v>15</v>
      </c>
      <c r="C198" s="85" t="s">
        <v>88</v>
      </c>
      <c r="D198" s="73"/>
      <c r="E198" s="72" t="s">
        <v>25</v>
      </c>
      <c r="F198" s="74" t="s">
        <v>5</v>
      </c>
      <c r="G198" s="75">
        <v>52001.77</v>
      </c>
      <c r="H198" s="75">
        <v>52001.77</v>
      </c>
      <c r="I198" s="75"/>
      <c r="J198" s="70"/>
      <c r="K198" s="80"/>
    </row>
    <row r="199" spans="1:11" s="35" customFormat="1">
      <c r="A199" s="87" t="s">
        <v>319</v>
      </c>
      <c r="B199" s="87" t="s">
        <v>15</v>
      </c>
      <c r="C199" s="97" t="s">
        <v>103</v>
      </c>
      <c r="D199" s="88"/>
      <c r="E199" s="97" t="s">
        <v>39</v>
      </c>
      <c r="F199" s="90" t="s">
        <v>5</v>
      </c>
      <c r="G199" s="91">
        <v>3571.92</v>
      </c>
      <c r="H199" s="91">
        <v>0</v>
      </c>
      <c r="I199" s="91"/>
      <c r="J199" s="107"/>
      <c r="K199" s="93"/>
    </row>
    <row r="200" spans="1:11" s="35" customFormat="1">
      <c r="A200" s="39" t="s">
        <v>320</v>
      </c>
      <c r="B200" s="39" t="s">
        <v>15</v>
      </c>
      <c r="C200" s="58" t="s">
        <v>270</v>
      </c>
      <c r="D200" s="19"/>
      <c r="E200" s="18" t="s">
        <v>39</v>
      </c>
      <c r="F200" s="34" t="s">
        <v>29</v>
      </c>
      <c r="G200" s="20">
        <v>0</v>
      </c>
      <c r="H200" s="20">
        <v>0</v>
      </c>
      <c r="I200" s="20"/>
      <c r="J200" s="21"/>
      <c r="K200" s="22"/>
    </row>
    <row r="201" spans="1:11" s="35" customFormat="1">
      <c r="A201" s="39" t="s">
        <v>321</v>
      </c>
      <c r="B201" s="39" t="s">
        <v>15</v>
      </c>
      <c r="C201" s="58" t="s">
        <v>271</v>
      </c>
      <c r="D201" s="19"/>
      <c r="E201" s="18" t="s">
        <v>39</v>
      </c>
      <c r="F201" s="34" t="s">
        <v>29</v>
      </c>
      <c r="G201" s="20">
        <v>0</v>
      </c>
      <c r="H201" s="20">
        <v>0</v>
      </c>
      <c r="I201" s="20"/>
      <c r="J201" s="21"/>
      <c r="K201" s="22"/>
    </row>
    <row r="202" spans="1:11" s="35" customFormat="1">
      <c r="A202" s="39" t="s">
        <v>322</v>
      </c>
      <c r="B202" s="39" t="s">
        <v>15</v>
      </c>
      <c r="C202" s="58" t="s">
        <v>272</v>
      </c>
      <c r="D202" s="21"/>
      <c r="E202" s="18" t="s">
        <v>39</v>
      </c>
      <c r="F202" s="34" t="s">
        <v>29</v>
      </c>
      <c r="G202" s="20">
        <v>0</v>
      </c>
      <c r="H202" s="20">
        <v>0</v>
      </c>
      <c r="I202" s="20"/>
      <c r="J202" s="21"/>
      <c r="K202" s="22"/>
    </row>
    <row r="203" spans="1:11" s="35" customFormat="1" ht="30">
      <c r="A203" s="153" t="s">
        <v>323</v>
      </c>
      <c r="B203" s="153" t="s">
        <v>15</v>
      </c>
      <c r="C203" s="180" t="s">
        <v>273</v>
      </c>
      <c r="D203" s="154"/>
      <c r="E203" s="155" t="s">
        <v>39</v>
      </c>
      <c r="F203" s="156" t="s">
        <v>29</v>
      </c>
      <c r="G203" s="157">
        <v>0</v>
      </c>
      <c r="H203" s="157">
        <v>0</v>
      </c>
      <c r="I203" s="157"/>
      <c r="J203" s="158"/>
      <c r="K203" s="159"/>
    </row>
    <row r="204" spans="1:11" s="35" customFormat="1">
      <c r="A204" s="39" t="s">
        <v>324</v>
      </c>
      <c r="B204" s="39" t="s">
        <v>15</v>
      </c>
      <c r="C204" s="58" t="s">
        <v>274</v>
      </c>
      <c r="D204" s="19"/>
      <c r="E204" s="18" t="s">
        <v>39</v>
      </c>
      <c r="F204" s="34" t="s">
        <v>29</v>
      </c>
      <c r="G204" s="20">
        <v>0</v>
      </c>
      <c r="H204" s="20">
        <v>0</v>
      </c>
      <c r="I204" s="20"/>
      <c r="J204" s="23"/>
      <c r="K204" s="22"/>
    </row>
    <row r="205" spans="1:11" s="35" customFormat="1">
      <c r="A205" s="87" t="s">
        <v>325</v>
      </c>
      <c r="B205" s="87" t="s">
        <v>15</v>
      </c>
      <c r="C205" s="136" t="s">
        <v>50</v>
      </c>
      <c r="D205" s="88"/>
      <c r="E205" s="97" t="s">
        <v>25</v>
      </c>
      <c r="F205" s="90" t="s">
        <v>5</v>
      </c>
      <c r="G205" s="91">
        <v>5000</v>
      </c>
      <c r="H205" s="91">
        <v>0</v>
      </c>
      <c r="I205" s="91"/>
      <c r="J205" s="92"/>
      <c r="K205" s="93"/>
    </row>
    <row r="206" spans="1:11" s="35" customFormat="1">
      <c r="A206" s="43" t="s">
        <v>326</v>
      </c>
      <c r="B206" s="43" t="s">
        <v>15</v>
      </c>
      <c r="C206" s="59" t="s">
        <v>277</v>
      </c>
      <c r="D206" s="14"/>
      <c r="E206" s="6" t="s">
        <v>39</v>
      </c>
      <c r="F206" s="33" t="s">
        <v>29</v>
      </c>
      <c r="G206" s="7">
        <v>0</v>
      </c>
      <c r="H206" s="7">
        <v>0</v>
      </c>
      <c r="I206" s="7"/>
      <c r="J206" s="17"/>
      <c r="K206" s="15"/>
    </row>
    <row r="207" spans="1:11" s="35" customFormat="1">
      <c r="A207" s="87" t="s">
        <v>327</v>
      </c>
      <c r="B207" s="87" t="s">
        <v>15</v>
      </c>
      <c r="C207" s="115" t="s">
        <v>278</v>
      </c>
      <c r="D207" s="88"/>
      <c r="E207" s="97" t="s">
        <v>39</v>
      </c>
      <c r="F207" s="90" t="s">
        <v>29</v>
      </c>
      <c r="G207" s="91">
        <v>10000</v>
      </c>
      <c r="H207" s="91">
        <v>0</v>
      </c>
      <c r="I207" s="91"/>
      <c r="J207" s="92"/>
      <c r="K207" s="110"/>
    </row>
    <row r="208" spans="1:11" s="35" customFormat="1">
      <c r="A208" s="39" t="s">
        <v>328</v>
      </c>
      <c r="B208" s="39" t="s">
        <v>15</v>
      </c>
      <c r="C208" s="58" t="s">
        <v>275</v>
      </c>
      <c r="D208" s="19"/>
      <c r="E208" s="18" t="s">
        <v>39</v>
      </c>
      <c r="F208" s="34" t="s">
        <v>29</v>
      </c>
      <c r="G208" s="20">
        <v>0</v>
      </c>
      <c r="H208" s="20">
        <v>0</v>
      </c>
      <c r="I208" s="20"/>
      <c r="J208" s="23"/>
      <c r="K208" s="53"/>
    </row>
    <row r="209" spans="1:11" s="35" customFormat="1">
      <c r="A209" s="39" t="s">
        <v>329</v>
      </c>
      <c r="B209" s="39" t="s">
        <v>15</v>
      </c>
      <c r="C209" s="58" t="s">
        <v>276</v>
      </c>
      <c r="D209" s="19"/>
      <c r="E209" s="18" t="s">
        <v>39</v>
      </c>
      <c r="F209" s="34" t="s">
        <v>29</v>
      </c>
      <c r="G209" s="20">
        <v>0</v>
      </c>
      <c r="H209" s="20">
        <v>0</v>
      </c>
      <c r="I209" s="20"/>
      <c r="J209" s="23"/>
      <c r="K209" s="53"/>
    </row>
    <row r="210" spans="1:11" s="35" customFormat="1">
      <c r="A210" s="39" t="s">
        <v>330</v>
      </c>
      <c r="B210" s="39" t="s">
        <v>15</v>
      </c>
      <c r="C210" s="58" t="s">
        <v>279</v>
      </c>
      <c r="D210" s="19"/>
      <c r="E210" s="18" t="s">
        <v>39</v>
      </c>
      <c r="F210" s="34" t="s">
        <v>29</v>
      </c>
      <c r="G210" s="20">
        <v>0</v>
      </c>
      <c r="H210" s="20">
        <v>0</v>
      </c>
      <c r="I210" s="20"/>
      <c r="J210" s="23"/>
      <c r="K210" s="53"/>
    </row>
    <row r="211" spans="1:11" s="35" customFormat="1">
      <c r="A211" s="39" t="s">
        <v>331</v>
      </c>
      <c r="B211" s="39" t="s">
        <v>15</v>
      </c>
      <c r="C211" s="58" t="s">
        <v>280</v>
      </c>
      <c r="D211" s="19"/>
      <c r="E211" s="18" t="s">
        <v>39</v>
      </c>
      <c r="F211" s="34" t="s">
        <v>29</v>
      </c>
      <c r="G211" s="20">
        <v>0</v>
      </c>
      <c r="H211" s="20">
        <v>0</v>
      </c>
      <c r="I211" s="20"/>
      <c r="J211" s="23"/>
      <c r="K211" s="53"/>
    </row>
    <row r="212" spans="1:11" s="35" customFormat="1">
      <c r="A212" s="98" t="s">
        <v>332</v>
      </c>
      <c r="B212" s="98" t="s">
        <v>15</v>
      </c>
      <c r="C212" s="106" t="s">
        <v>281</v>
      </c>
      <c r="D212" s="99"/>
      <c r="E212" s="126" t="s">
        <v>39</v>
      </c>
      <c r="F212" s="101" t="s">
        <v>29</v>
      </c>
      <c r="G212" s="102">
        <v>25000</v>
      </c>
      <c r="H212" s="102">
        <v>25000</v>
      </c>
      <c r="I212" s="102"/>
      <c r="J212" s="103"/>
      <c r="K212" s="113"/>
    </row>
    <row r="213" spans="1:11" s="35" customFormat="1">
      <c r="A213" s="39" t="s">
        <v>460</v>
      </c>
      <c r="B213" s="39" t="s">
        <v>15</v>
      </c>
      <c r="C213" s="296" t="s">
        <v>590</v>
      </c>
      <c r="D213" s="19"/>
      <c r="E213" s="18" t="s">
        <v>39</v>
      </c>
      <c r="F213" s="34" t="s">
        <v>29</v>
      </c>
      <c r="G213" s="20">
        <v>0</v>
      </c>
      <c r="H213" s="20">
        <v>0</v>
      </c>
      <c r="I213" s="20"/>
      <c r="J213" s="23"/>
      <c r="K213" s="53"/>
    </row>
    <row r="214" spans="1:11" s="35" customFormat="1">
      <c r="A214" s="39" t="s">
        <v>461</v>
      </c>
      <c r="B214" s="39" t="s">
        <v>15</v>
      </c>
      <c r="C214" s="58" t="s">
        <v>591</v>
      </c>
      <c r="D214" s="19"/>
      <c r="E214" s="18" t="s">
        <v>39</v>
      </c>
      <c r="F214" s="34" t="s">
        <v>29</v>
      </c>
      <c r="G214" s="20">
        <v>0</v>
      </c>
      <c r="H214" s="20">
        <v>0</v>
      </c>
      <c r="I214" s="20"/>
      <c r="J214" s="23"/>
      <c r="K214" s="53"/>
    </row>
    <row r="215" spans="1:11" s="35" customFormat="1">
      <c r="A215" s="39" t="s">
        <v>462</v>
      </c>
      <c r="B215" s="39" t="s">
        <v>15</v>
      </c>
      <c r="C215" s="58" t="s">
        <v>592</v>
      </c>
      <c r="D215" s="19"/>
      <c r="E215" s="18" t="s">
        <v>39</v>
      </c>
      <c r="F215" s="34" t="s">
        <v>29</v>
      </c>
      <c r="G215" s="20">
        <v>0</v>
      </c>
      <c r="H215" s="20">
        <v>0</v>
      </c>
      <c r="I215" s="20"/>
      <c r="J215" s="23"/>
      <c r="K215" s="53"/>
    </row>
    <row r="216" spans="1:11" s="35" customFormat="1">
      <c r="A216" s="87" t="s">
        <v>463</v>
      </c>
      <c r="B216" s="87" t="s">
        <v>15</v>
      </c>
      <c r="C216" s="115" t="s">
        <v>593</v>
      </c>
      <c r="D216" s="88"/>
      <c r="E216" s="97" t="s">
        <v>25</v>
      </c>
      <c r="F216" s="90" t="s">
        <v>29</v>
      </c>
      <c r="G216" s="91">
        <v>125000</v>
      </c>
      <c r="H216" s="91">
        <v>0</v>
      </c>
      <c r="I216" s="91"/>
      <c r="J216" s="92"/>
      <c r="K216" s="110"/>
    </row>
    <row r="217" spans="1:11" s="35" customFormat="1">
      <c r="A217" s="87" t="s">
        <v>464</v>
      </c>
      <c r="B217" s="87" t="s">
        <v>15</v>
      </c>
      <c r="C217" s="115" t="s">
        <v>594</v>
      </c>
      <c r="D217" s="88"/>
      <c r="E217" s="97" t="s">
        <v>25</v>
      </c>
      <c r="F217" s="90" t="s">
        <v>5</v>
      </c>
      <c r="G217" s="91">
        <v>10000</v>
      </c>
      <c r="H217" s="91">
        <v>1999.1</v>
      </c>
      <c r="I217" s="91"/>
      <c r="J217" s="92"/>
      <c r="K217" s="110"/>
    </row>
    <row r="218" spans="1:11" s="35" customFormat="1">
      <c r="A218" s="87" t="s">
        <v>465</v>
      </c>
      <c r="B218" s="87" t="s">
        <v>15</v>
      </c>
      <c r="C218" s="115" t="s">
        <v>595</v>
      </c>
      <c r="D218" s="88"/>
      <c r="E218" s="97" t="s">
        <v>33</v>
      </c>
      <c r="F218" s="90" t="s">
        <v>29</v>
      </c>
      <c r="G218" s="91">
        <v>45000</v>
      </c>
      <c r="H218" s="91">
        <v>0</v>
      </c>
      <c r="I218" s="91"/>
      <c r="J218" s="92"/>
      <c r="K218" s="110"/>
    </row>
    <row r="219" spans="1:11" s="35" customFormat="1">
      <c r="A219" s="87" t="s">
        <v>466</v>
      </c>
      <c r="B219" s="87" t="s">
        <v>15</v>
      </c>
      <c r="C219" s="115" t="s">
        <v>596</v>
      </c>
      <c r="D219" s="88"/>
      <c r="E219" s="97" t="s">
        <v>25</v>
      </c>
      <c r="F219" s="90" t="s">
        <v>5</v>
      </c>
      <c r="G219" s="91">
        <v>12500</v>
      </c>
      <c r="H219" s="91">
        <v>0</v>
      </c>
      <c r="I219" s="91"/>
      <c r="J219" s="92"/>
      <c r="K219" s="110"/>
    </row>
    <row r="220" spans="1:11" s="35" customFormat="1">
      <c r="A220" s="200" t="s">
        <v>467</v>
      </c>
      <c r="B220" s="200" t="s">
        <v>15</v>
      </c>
      <c r="C220" s="294" t="s">
        <v>597</v>
      </c>
      <c r="D220" s="295"/>
      <c r="E220" s="202" t="s">
        <v>39</v>
      </c>
      <c r="F220" s="203" t="s">
        <v>29</v>
      </c>
      <c r="G220" s="206">
        <v>5989.8</v>
      </c>
      <c r="H220" s="206">
        <v>5989.8</v>
      </c>
      <c r="I220" s="206"/>
      <c r="J220" s="207"/>
      <c r="K220" s="208"/>
    </row>
    <row r="221" spans="1:11" s="35" customFormat="1">
      <c r="A221" s="236" t="s">
        <v>468</v>
      </c>
      <c r="B221" s="236" t="s">
        <v>15</v>
      </c>
      <c r="C221" s="237" t="s">
        <v>598</v>
      </c>
      <c r="D221" s="238"/>
      <c r="E221" s="258" t="s">
        <v>39</v>
      </c>
      <c r="F221" s="240" t="s">
        <v>29</v>
      </c>
      <c r="G221" s="241">
        <v>18400</v>
      </c>
      <c r="H221" s="241">
        <v>18400</v>
      </c>
      <c r="I221" s="241"/>
      <c r="J221" s="242"/>
      <c r="K221" s="283"/>
    </row>
    <row r="222" spans="1:11" s="35" customFormat="1">
      <c r="A222" s="87" t="s">
        <v>469</v>
      </c>
      <c r="B222" s="87" t="s">
        <v>15</v>
      </c>
      <c r="C222" s="115" t="s">
        <v>599</v>
      </c>
      <c r="D222" s="88"/>
      <c r="E222" s="97" t="s">
        <v>39</v>
      </c>
      <c r="F222" s="90" t="s">
        <v>5</v>
      </c>
      <c r="G222" s="91">
        <v>24500</v>
      </c>
      <c r="H222" s="91">
        <v>0</v>
      </c>
      <c r="I222" s="91"/>
      <c r="J222" s="92"/>
      <c r="K222" s="110"/>
    </row>
    <row r="223" spans="1:11" s="35" customFormat="1">
      <c r="A223" s="236" t="s">
        <v>470</v>
      </c>
      <c r="B223" s="236" t="s">
        <v>15</v>
      </c>
      <c r="C223" s="237" t="s">
        <v>600</v>
      </c>
      <c r="D223" s="238"/>
      <c r="E223" s="258" t="s">
        <v>39</v>
      </c>
      <c r="F223" s="240" t="s">
        <v>29</v>
      </c>
      <c r="G223" s="241">
        <v>23500</v>
      </c>
      <c r="H223" s="241">
        <v>23500</v>
      </c>
      <c r="I223" s="241"/>
      <c r="J223" s="242"/>
      <c r="K223" s="283"/>
    </row>
    <row r="224" spans="1:11" s="35" customFormat="1">
      <c r="A224" s="236" t="s">
        <v>471</v>
      </c>
      <c r="B224" s="236" t="s">
        <v>15</v>
      </c>
      <c r="C224" s="237" t="s">
        <v>601</v>
      </c>
      <c r="D224" s="238"/>
      <c r="E224" s="258" t="s">
        <v>39</v>
      </c>
      <c r="F224" s="240" t="s">
        <v>5</v>
      </c>
      <c r="G224" s="241">
        <v>7500</v>
      </c>
      <c r="H224" s="241">
        <v>7500</v>
      </c>
      <c r="I224" s="241"/>
      <c r="J224" s="242"/>
      <c r="K224" s="283"/>
    </row>
    <row r="225" spans="1:11" s="35" customFormat="1">
      <c r="A225" s="236" t="s">
        <v>472</v>
      </c>
      <c r="B225" s="236" t="s">
        <v>15</v>
      </c>
      <c r="C225" s="237" t="s">
        <v>602</v>
      </c>
      <c r="D225" s="238"/>
      <c r="E225" s="258" t="s">
        <v>672</v>
      </c>
      <c r="F225" s="240" t="s">
        <v>5</v>
      </c>
      <c r="G225" s="241">
        <v>10000</v>
      </c>
      <c r="H225" s="241">
        <v>10000</v>
      </c>
      <c r="I225" s="241"/>
      <c r="J225" s="242"/>
      <c r="K225" s="283"/>
    </row>
    <row r="226" spans="1:11" s="35" customFormat="1">
      <c r="A226" s="87" t="s">
        <v>473</v>
      </c>
      <c r="B226" s="87" t="s">
        <v>15</v>
      </c>
      <c r="C226" s="115" t="s">
        <v>603</v>
      </c>
      <c r="D226" s="88"/>
      <c r="E226" s="97" t="s">
        <v>39</v>
      </c>
      <c r="F226" s="90" t="s">
        <v>5</v>
      </c>
      <c r="G226" s="91">
        <v>9000</v>
      </c>
      <c r="H226" s="91">
        <v>0</v>
      </c>
      <c r="I226" s="91"/>
      <c r="J226" s="92"/>
      <c r="K226" s="110"/>
    </row>
    <row r="227" spans="1:11" s="35" customFormat="1">
      <c r="A227" s="236" t="s">
        <v>474</v>
      </c>
      <c r="B227" s="236" t="s">
        <v>15</v>
      </c>
      <c r="C227" s="237" t="s">
        <v>604</v>
      </c>
      <c r="D227" s="238"/>
      <c r="E227" s="258" t="s">
        <v>39</v>
      </c>
      <c r="F227" s="240" t="s">
        <v>29</v>
      </c>
      <c r="G227" s="241">
        <v>21000</v>
      </c>
      <c r="H227" s="241">
        <v>21000</v>
      </c>
      <c r="I227" s="241"/>
      <c r="J227" s="242"/>
      <c r="K227" s="283"/>
    </row>
    <row r="228" spans="1:11" s="35" customFormat="1">
      <c r="A228" s="236" t="s">
        <v>475</v>
      </c>
      <c r="B228" s="236" t="s">
        <v>15</v>
      </c>
      <c r="C228" s="237" t="s">
        <v>605</v>
      </c>
      <c r="D228" s="238"/>
      <c r="E228" s="258" t="s">
        <v>39</v>
      </c>
      <c r="F228" s="240" t="s">
        <v>29</v>
      </c>
      <c r="G228" s="241">
        <v>5000</v>
      </c>
      <c r="H228" s="241">
        <v>5000</v>
      </c>
      <c r="I228" s="241"/>
      <c r="J228" s="242"/>
      <c r="K228" s="283"/>
    </row>
    <row r="229" spans="1:11" s="35" customFormat="1">
      <c r="A229" s="236" t="s">
        <v>476</v>
      </c>
      <c r="B229" s="236" t="s">
        <v>15</v>
      </c>
      <c r="C229" s="237" t="s">
        <v>606</v>
      </c>
      <c r="D229" s="238"/>
      <c r="E229" s="258" t="s">
        <v>39</v>
      </c>
      <c r="F229" s="240" t="s">
        <v>29</v>
      </c>
      <c r="G229" s="241">
        <v>24000</v>
      </c>
      <c r="H229" s="241">
        <v>24000</v>
      </c>
      <c r="I229" s="241"/>
      <c r="J229" s="242"/>
      <c r="K229" s="283"/>
    </row>
    <row r="230" spans="1:11" s="35" customFormat="1">
      <c r="A230" s="236" t="s">
        <v>477</v>
      </c>
      <c r="B230" s="236" t="s">
        <v>15</v>
      </c>
      <c r="C230" s="237" t="s">
        <v>607</v>
      </c>
      <c r="D230" s="238"/>
      <c r="E230" s="258" t="s">
        <v>39</v>
      </c>
      <c r="F230" s="240" t="s">
        <v>29</v>
      </c>
      <c r="G230" s="241">
        <v>3000</v>
      </c>
      <c r="H230" s="241">
        <v>3000</v>
      </c>
      <c r="I230" s="241"/>
      <c r="J230" s="242"/>
      <c r="K230" s="283"/>
    </row>
    <row r="231" spans="1:11" s="35" customFormat="1">
      <c r="A231" s="87" t="s">
        <v>478</v>
      </c>
      <c r="B231" s="87" t="s">
        <v>15</v>
      </c>
      <c r="C231" s="115" t="s">
        <v>608</v>
      </c>
      <c r="D231" s="88"/>
      <c r="E231" s="97" t="s">
        <v>25</v>
      </c>
      <c r="F231" s="90" t="s">
        <v>5</v>
      </c>
      <c r="G231" s="91">
        <v>50000</v>
      </c>
      <c r="H231" s="91">
        <v>0</v>
      </c>
      <c r="I231" s="91"/>
      <c r="J231" s="92"/>
      <c r="K231" s="110"/>
    </row>
    <row r="232" spans="1:11" s="35" customFormat="1">
      <c r="A232" s="87" t="s">
        <v>479</v>
      </c>
      <c r="B232" s="87" t="s">
        <v>15</v>
      </c>
      <c r="C232" s="115" t="s">
        <v>609</v>
      </c>
      <c r="D232" s="88"/>
      <c r="E232" s="97" t="s">
        <v>25</v>
      </c>
      <c r="F232" s="90" t="s">
        <v>5</v>
      </c>
      <c r="G232" s="91">
        <v>50000</v>
      </c>
      <c r="H232" s="91">
        <v>0</v>
      </c>
      <c r="I232" s="91"/>
      <c r="J232" s="92"/>
      <c r="K232" s="110"/>
    </row>
    <row r="233" spans="1:11" s="35" customFormat="1">
      <c r="A233" s="87" t="s">
        <v>480</v>
      </c>
      <c r="B233" s="87" t="s">
        <v>15</v>
      </c>
      <c r="C233" s="115" t="s">
        <v>610</v>
      </c>
      <c r="D233" s="88"/>
      <c r="E233" s="97" t="s">
        <v>25</v>
      </c>
      <c r="F233" s="90" t="s">
        <v>5</v>
      </c>
      <c r="G233" s="91">
        <v>25152.38</v>
      </c>
      <c r="H233" s="91">
        <v>0</v>
      </c>
      <c r="I233" s="91"/>
      <c r="J233" s="92"/>
      <c r="K233" s="110"/>
    </row>
    <row r="234" spans="1:11" s="35" customFormat="1">
      <c r="A234" s="236" t="s">
        <v>481</v>
      </c>
      <c r="B234" s="236" t="s">
        <v>15</v>
      </c>
      <c r="C234" s="237" t="s">
        <v>611</v>
      </c>
      <c r="D234" s="238"/>
      <c r="E234" s="258" t="s">
        <v>39</v>
      </c>
      <c r="F234" s="240" t="s">
        <v>5</v>
      </c>
      <c r="G234" s="241">
        <v>24000</v>
      </c>
      <c r="H234" s="241">
        <v>24000</v>
      </c>
      <c r="I234" s="241"/>
      <c r="J234" s="242"/>
      <c r="K234" s="283"/>
    </row>
    <row r="235" spans="1:11" s="35" customFormat="1">
      <c r="A235" s="236" t="s">
        <v>482</v>
      </c>
      <c r="B235" s="236" t="s">
        <v>15</v>
      </c>
      <c r="C235" s="293" t="s">
        <v>612</v>
      </c>
      <c r="D235" s="238"/>
      <c r="E235" s="258" t="s">
        <v>39</v>
      </c>
      <c r="F235" s="240" t="s">
        <v>29</v>
      </c>
      <c r="G235" s="241">
        <v>3000</v>
      </c>
      <c r="H235" s="241">
        <v>3000</v>
      </c>
      <c r="I235" s="241"/>
      <c r="J235" s="242"/>
      <c r="K235" s="283"/>
    </row>
    <row r="236" spans="1:11" s="35" customFormat="1">
      <c r="A236" s="236" t="s">
        <v>732</v>
      </c>
      <c r="B236" s="236" t="s">
        <v>15</v>
      </c>
      <c r="C236" s="297" t="s">
        <v>740</v>
      </c>
      <c r="D236" s="238"/>
      <c r="E236" s="258" t="s">
        <v>39</v>
      </c>
      <c r="F236" s="240" t="s">
        <v>29</v>
      </c>
      <c r="G236" s="241">
        <v>6000</v>
      </c>
      <c r="H236" s="241">
        <v>6000</v>
      </c>
      <c r="I236" s="241"/>
      <c r="J236" s="242"/>
      <c r="K236" s="283"/>
    </row>
    <row r="237" spans="1:11" s="35" customFormat="1" ht="30">
      <c r="A237" s="87" t="s">
        <v>733</v>
      </c>
      <c r="B237" s="87" t="s">
        <v>15</v>
      </c>
      <c r="C237" s="291" t="s">
        <v>741</v>
      </c>
      <c r="D237" s="88"/>
      <c r="E237" s="97" t="s">
        <v>25</v>
      </c>
      <c r="F237" s="90" t="s">
        <v>5</v>
      </c>
      <c r="G237" s="91">
        <v>2099</v>
      </c>
      <c r="H237" s="91">
        <v>0</v>
      </c>
      <c r="I237" s="91"/>
      <c r="J237" s="92"/>
      <c r="K237" s="110"/>
    </row>
    <row r="238" spans="1:11" s="35" customFormat="1">
      <c r="A238" s="87" t="s">
        <v>734</v>
      </c>
      <c r="B238" s="87" t="s">
        <v>15</v>
      </c>
      <c r="C238" s="291" t="s">
        <v>742</v>
      </c>
      <c r="D238" s="88"/>
      <c r="E238" s="97" t="s">
        <v>25</v>
      </c>
      <c r="F238" s="90" t="s">
        <v>5</v>
      </c>
      <c r="G238" s="91">
        <v>6615</v>
      </c>
      <c r="H238" s="91">
        <v>0</v>
      </c>
      <c r="I238" s="91"/>
      <c r="J238" s="92"/>
      <c r="K238" s="110"/>
    </row>
    <row r="239" spans="1:11" s="35" customFormat="1">
      <c r="A239" s="87" t="s">
        <v>735</v>
      </c>
      <c r="B239" s="87" t="s">
        <v>15</v>
      </c>
      <c r="C239" s="291" t="s">
        <v>743</v>
      </c>
      <c r="D239" s="88"/>
      <c r="E239" s="97" t="s">
        <v>25</v>
      </c>
      <c r="F239" s="90" t="s">
        <v>5</v>
      </c>
      <c r="G239" s="91">
        <v>6580</v>
      </c>
      <c r="H239" s="91">
        <v>0</v>
      </c>
      <c r="I239" s="91"/>
      <c r="J239" s="92"/>
      <c r="K239" s="110"/>
    </row>
    <row r="240" spans="1:11" s="35" customFormat="1">
      <c r="A240" s="87" t="s">
        <v>736</v>
      </c>
      <c r="B240" s="87" t="s">
        <v>15</v>
      </c>
      <c r="C240" s="292" t="s">
        <v>744</v>
      </c>
      <c r="D240" s="88"/>
      <c r="E240" s="97" t="s">
        <v>25</v>
      </c>
      <c r="F240" s="90" t="s">
        <v>5</v>
      </c>
      <c r="G240" s="91">
        <v>1800</v>
      </c>
      <c r="H240" s="91">
        <v>0</v>
      </c>
      <c r="I240" s="91"/>
      <c r="J240" s="92"/>
      <c r="K240" s="110"/>
    </row>
    <row r="241" spans="1:11" s="35" customFormat="1" ht="30">
      <c r="A241" s="298" t="s">
        <v>737</v>
      </c>
      <c r="B241" s="298" t="s">
        <v>15</v>
      </c>
      <c r="C241" s="292" t="s">
        <v>745</v>
      </c>
      <c r="D241" s="299"/>
      <c r="E241" s="300" t="s">
        <v>25</v>
      </c>
      <c r="F241" s="301" t="s">
        <v>5</v>
      </c>
      <c r="G241" s="302">
        <v>558</v>
      </c>
      <c r="H241" s="302">
        <v>0</v>
      </c>
      <c r="I241" s="91"/>
      <c r="J241" s="92"/>
      <c r="K241" s="110"/>
    </row>
    <row r="242" spans="1:11" s="35" customFormat="1" ht="30">
      <c r="A242" s="298" t="s">
        <v>739</v>
      </c>
      <c r="B242" s="298" t="s">
        <v>15</v>
      </c>
      <c r="C242" s="292" t="s">
        <v>746</v>
      </c>
      <c r="D242" s="299"/>
      <c r="E242" s="300" t="s">
        <v>25</v>
      </c>
      <c r="F242" s="301" t="s">
        <v>5</v>
      </c>
      <c r="G242" s="302">
        <v>549</v>
      </c>
      <c r="H242" s="302">
        <v>0</v>
      </c>
      <c r="I242" s="91"/>
      <c r="J242" s="92"/>
      <c r="K242" s="110"/>
    </row>
    <row r="243" spans="1:11" s="35" customFormat="1" ht="30">
      <c r="A243" s="298" t="s">
        <v>738</v>
      </c>
      <c r="B243" s="298" t="s">
        <v>15</v>
      </c>
      <c r="C243" s="290" t="s">
        <v>747</v>
      </c>
      <c r="D243" s="299"/>
      <c r="E243" s="300" t="s">
        <v>25</v>
      </c>
      <c r="F243" s="301" t="s">
        <v>5</v>
      </c>
      <c r="G243" s="302">
        <v>219</v>
      </c>
      <c r="H243" s="302">
        <v>0</v>
      </c>
      <c r="I243" s="91"/>
      <c r="J243" s="92"/>
      <c r="K243" s="110"/>
    </row>
    <row r="244" spans="1:11" s="84" customFormat="1">
      <c r="A244" s="98" t="s">
        <v>333</v>
      </c>
      <c r="B244" s="98" t="s">
        <v>16</v>
      </c>
      <c r="C244" s="125" t="s">
        <v>52</v>
      </c>
      <c r="D244" s="99"/>
      <c r="E244" s="126" t="s">
        <v>45</v>
      </c>
      <c r="F244" s="101" t="s">
        <v>5</v>
      </c>
      <c r="G244" s="102">
        <v>15208.5</v>
      </c>
      <c r="H244" s="102">
        <v>8663.92</v>
      </c>
      <c r="I244" s="102"/>
      <c r="J244" s="120"/>
      <c r="K244" s="104"/>
    </row>
    <row r="245" spans="1:11" s="35" customFormat="1">
      <c r="A245" s="87" t="s">
        <v>334</v>
      </c>
      <c r="B245" s="87" t="s">
        <v>16</v>
      </c>
      <c r="C245" s="119" t="s">
        <v>78</v>
      </c>
      <c r="D245" s="88"/>
      <c r="E245" s="97" t="s">
        <v>35</v>
      </c>
      <c r="F245" s="90" t="s">
        <v>5</v>
      </c>
      <c r="G245" s="91">
        <v>5000</v>
      </c>
      <c r="H245" s="91">
        <v>0</v>
      </c>
      <c r="I245" s="91"/>
      <c r="J245" s="107"/>
      <c r="K245" s="93"/>
    </row>
    <row r="246" spans="1:11" s="35" customFormat="1">
      <c r="A246" s="98" t="s">
        <v>335</v>
      </c>
      <c r="B246" s="98" t="s">
        <v>16</v>
      </c>
      <c r="C246" s="162" t="s">
        <v>79</v>
      </c>
      <c r="D246" s="99"/>
      <c r="E246" s="126" t="s">
        <v>26</v>
      </c>
      <c r="F246" s="101" t="s">
        <v>5</v>
      </c>
      <c r="G246" s="102">
        <v>2960</v>
      </c>
      <c r="H246" s="102">
        <v>604.83000000000004</v>
      </c>
      <c r="I246" s="102"/>
      <c r="J246" s="120"/>
      <c r="K246" s="104"/>
    </row>
    <row r="247" spans="1:11" s="35" customFormat="1">
      <c r="A247" s="98" t="s">
        <v>336</v>
      </c>
      <c r="B247" s="98" t="s">
        <v>16</v>
      </c>
      <c r="C247" s="126" t="s">
        <v>57</v>
      </c>
      <c r="D247" s="99"/>
      <c r="E247" s="126" t="s">
        <v>36</v>
      </c>
      <c r="F247" s="101" t="s">
        <v>5</v>
      </c>
      <c r="G247" s="102">
        <v>3000</v>
      </c>
      <c r="H247" s="102">
        <v>2395.4899999999998</v>
      </c>
      <c r="I247" s="102"/>
      <c r="J247" s="120"/>
      <c r="K247" s="104"/>
    </row>
    <row r="248" spans="1:11" s="35" customFormat="1">
      <c r="A248" s="43" t="s">
        <v>337</v>
      </c>
      <c r="B248" s="43" t="s">
        <v>16</v>
      </c>
      <c r="C248" s="6" t="s">
        <v>58</v>
      </c>
      <c r="D248" s="14"/>
      <c r="E248" s="6" t="s">
        <v>54</v>
      </c>
      <c r="F248" s="33" t="s">
        <v>5</v>
      </c>
      <c r="G248" s="7">
        <v>0</v>
      </c>
      <c r="H248" s="7">
        <v>0</v>
      </c>
      <c r="I248" s="7"/>
      <c r="J248" s="13"/>
      <c r="K248" s="15"/>
    </row>
    <row r="249" spans="1:11" s="35" customFormat="1">
      <c r="A249" s="98" t="s">
        <v>338</v>
      </c>
      <c r="B249" s="98" t="s">
        <v>16</v>
      </c>
      <c r="C249" s="160" t="s">
        <v>282</v>
      </c>
      <c r="D249" s="99"/>
      <c r="E249" s="126" t="s">
        <v>26</v>
      </c>
      <c r="F249" s="101" t="s">
        <v>5</v>
      </c>
      <c r="G249" s="102">
        <v>5000</v>
      </c>
      <c r="H249" s="102">
        <v>4000</v>
      </c>
      <c r="I249" s="102"/>
      <c r="J249" s="120"/>
      <c r="K249" s="104"/>
    </row>
    <row r="250" spans="1:11" s="35" customFormat="1">
      <c r="A250" s="71" t="s">
        <v>339</v>
      </c>
      <c r="B250" s="71" t="s">
        <v>16</v>
      </c>
      <c r="C250" s="85" t="s">
        <v>53</v>
      </c>
      <c r="D250" s="73"/>
      <c r="E250" s="72" t="s">
        <v>74</v>
      </c>
      <c r="F250" s="74" t="s">
        <v>5</v>
      </c>
      <c r="G250" s="75">
        <v>4505</v>
      </c>
      <c r="H250" s="75">
        <v>4505</v>
      </c>
      <c r="I250" s="75"/>
      <c r="J250" s="222"/>
      <c r="K250" s="80"/>
    </row>
    <row r="251" spans="1:11" s="35" customFormat="1">
      <c r="A251" s="98" t="s">
        <v>340</v>
      </c>
      <c r="B251" s="98" t="s">
        <v>16</v>
      </c>
      <c r="C251" s="125" t="s">
        <v>80</v>
      </c>
      <c r="D251" s="99"/>
      <c r="E251" s="126" t="s">
        <v>26</v>
      </c>
      <c r="F251" s="101" t="s">
        <v>5</v>
      </c>
      <c r="G251" s="102">
        <v>70091.58</v>
      </c>
      <c r="H251" s="102">
        <v>51376.14</v>
      </c>
      <c r="I251" s="102"/>
      <c r="J251" s="101"/>
      <c r="K251" s="104"/>
    </row>
    <row r="252" spans="1:11" s="35" customFormat="1">
      <c r="A252" s="43" t="s">
        <v>341</v>
      </c>
      <c r="B252" s="43" t="s">
        <v>16</v>
      </c>
      <c r="C252" s="68" t="s">
        <v>90</v>
      </c>
      <c r="D252" s="14"/>
      <c r="E252" s="6" t="s">
        <v>39</v>
      </c>
      <c r="F252" s="33" t="s">
        <v>29</v>
      </c>
      <c r="G252" s="7">
        <v>0</v>
      </c>
      <c r="H252" s="7">
        <v>0</v>
      </c>
      <c r="I252" s="7"/>
      <c r="J252" s="33"/>
      <c r="K252" s="15"/>
    </row>
    <row r="253" spans="1:11" s="35" customFormat="1">
      <c r="A253" s="63" t="s">
        <v>342</v>
      </c>
      <c r="B253" s="63" t="s">
        <v>16</v>
      </c>
      <c r="C253" s="68" t="s">
        <v>91</v>
      </c>
      <c r="D253" s="14"/>
      <c r="E253" s="6" t="s">
        <v>39</v>
      </c>
      <c r="F253" s="33" t="s">
        <v>29</v>
      </c>
      <c r="G253" s="7">
        <v>0</v>
      </c>
      <c r="H253" s="7">
        <v>0</v>
      </c>
      <c r="I253" s="65"/>
      <c r="J253" s="64"/>
      <c r="K253" s="66"/>
    </row>
    <row r="254" spans="1:11" s="35" customFormat="1">
      <c r="A254" s="43" t="s">
        <v>343</v>
      </c>
      <c r="B254" s="43" t="s">
        <v>16</v>
      </c>
      <c r="C254" s="6" t="s">
        <v>85</v>
      </c>
      <c r="D254" s="14"/>
      <c r="E254" s="6" t="s">
        <v>34</v>
      </c>
      <c r="F254" s="33" t="s">
        <v>5</v>
      </c>
      <c r="G254" s="7">
        <v>0</v>
      </c>
      <c r="H254" s="7">
        <v>0</v>
      </c>
      <c r="I254" s="7"/>
      <c r="J254" s="33"/>
      <c r="K254" s="15"/>
    </row>
    <row r="255" spans="1:11" s="35" customFormat="1">
      <c r="A255" s="71" t="s">
        <v>344</v>
      </c>
      <c r="B255" s="71" t="s">
        <v>16</v>
      </c>
      <c r="C255" s="79" t="s">
        <v>89</v>
      </c>
      <c r="D255" s="70"/>
      <c r="E255" s="72" t="s">
        <v>35</v>
      </c>
      <c r="F255" s="74" t="s">
        <v>5</v>
      </c>
      <c r="G255" s="81">
        <v>40000</v>
      </c>
      <c r="H255" s="83">
        <v>40000</v>
      </c>
      <c r="I255" s="75"/>
      <c r="J255" s="74"/>
      <c r="K255" s="80"/>
    </row>
    <row r="256" spans="1:11" s="35" customFormat="1">
      <c r="A256" s="43" t="s">
        <v>345</v>
      </c>
      <c r="B256" s="43" t="s">
        <v>16</v>
      </c>
      <c r="C256" s="62" t="s">
        <v>283</v>
      </c>
      <c r="D256" s="13"/>
      <c r="E256" s="6" t="s">
        <v>26</v>
      </c>
      <c r="F256" s="33" t="s">
        <v>5</v>
      </c>
      <c r="G256" s="32">
        <v>0</v>
      </c>
      <c r="H256" s="44">
        <v>0</v>
      </c>
      <c r="I256" s="7"/>
      <c r="J256" s="33"/>
      <c r="K256" s="15"/>
    </row>
    <row r="257" spans="1:11" s="35" customFormat="1">
      <c r="A257" s="71" t="s">
        <v>346</v>
      </c>
      <c r="B257" s="71" t="s">
        <v>16</v>
      </c>
      <c r="C257" s="85" t="s">
        <v>284</v>
      </c>
      <c r="D257" s="73"/>
      <c r="E257" s="72" t="s">
        <v>25</v>
      </c>
      <c r="F257" s="74" t="s">
        <v>5</v>
      </c>
      <c r="G257" s="75">
        <v>5002.01</v>
      </c>
      <c r="H257" s="75">
        <v>5002.01</v>
      </c>
      <c r="I257" s="75"/>
      <c r="J257" s="74"/>
      <c r="K257" s="80"/>
    </row>
    <row r="258" spans="1:11" s="35" customFormat="1">
      <c r="A258" s="98" t="s">
        <v>347</v>
      </c>
      <c r="B258" s="98" t="s">
        <v>16</v>
      </c>
      <c r="C258" s="106" t="s">
        <v>58</v>
      </c>
      <c r="D258" s="99"/>
      <c r="E258" s="126" t="s">
        <v>54</v>
      </c>
      <c r="F258" s="101" t="s">
        <v>5</v>
      </c>
      <c r="G258" s="102">
        <v>80000</v>
      </c>
      <c r="H258" s="102">
        <v>30892.19</v>
      </c>
      <c r="I258" s="102"/>
      <c r="J258" s="163"/>
      <c r="K258" s="104"/>
    </row>
    <row r="259" spans="1:11" s="35" customFormat="1">
      <c r="A259" s="43" t="s">
        <v>348</v>
      </c>
      <c r="B259" s="43" t="s">
        <v>16</v>
      </c>
      <c r="C259" s="59" t="s">
        <v>51</v>
      </c>
      <c r="D259" s="14"/>
      <c r="E259" s="6" t="s">
        <v>74</v>
      </c>
      <c r="F259" s="33" t="s">
        <v>5</v>
      </c>
      <c r="G259" s="7">
        <v>0</v>
      </c>
      <c r="H259" s="7">
        <v>0</v>
      </c>
      <c r="I259" s="7"/>
      <c r="J259" s="60"/>
      <c r="K259" s="15"/>
    </row>
    <row r="260" spans="1:11" s="35" customFormat="1">
      <c r="A260" s="71" t="s">
        <v>349</v>
      </c>
      <c r="B260" s="71" t="s">
        <v>16</v>
      </c>
      <c r="C260" s="85" t="s">
        <v>170</v>
      </c>
      <c r="D260" s="73"/>
      <c r="E260" s="72" t="s">
        <v>39</v>
      </c>
      <c r="F260" s="74" t="s">
        <v>5</v>
      </c>
      <c r="G260" s="75">
        <v>1400</v>
      </c>
      <c r="H260" s="75">
        <v>1400</v>
      </c>
      <c r="I260" s="75"/>
      <c r="J260" s="221"/>
      <c r="K260" s="80"/>
    </row>
    <row r="261" spans="1:11" s="84" customFormat="1">
      <c r="A261" s="98" t="s">
        <v>350</v>
      </c>
      <c r="B261" s="98" t="s">
        <v>16</v>
      </c>
      <c r="C261" s="106" t="s">
        <v>285</v>
      </c>
      <c r="D261" s="99"/>
      <c r="E261" s="126" t="s">
        <v>287</v>
      </c>
      <c r="F261" s="101" t="s">
        <v>5</v>
      </c>
      <c r="G261" s="102">
        <v>30278.400000000001</v>
      </c>
      <c r="H261" s="102">
        <v>23956.52</v>
      </c>
      <c r="I261" s="102"/>
      <c r="J261" s="163"/>
      <c r="K261" s="104"/>
    </row>
    <row r="262" spans="1:11" s="35" customFormat="1">
      <c r="A262" s="71" t="s">
        <v>351</v>
      </c>
      <c r="B262" s="71" t="s">
        <v>16</v>
      </c>
      <c r="C262" s="85" t="s">
        <v>286</v>
      </c>
      <c r="D262" s="73"/>
      <c r="E262" s="72" t="s">
        <v>61</v>
      </c>
      <c r="F262" s="74" t="s">
        <v>5</v>
      </c>
      <c r="G262" s="75">
        <v>25726.15</v>
      </c>
      <c r="H262" s="75">
        <v>25726.15</v>
      </c>
      <c r="I262" s="75"/>
      <c r="J262" s="221"/>
      <c r="K262" s="80"/>
    </row>
    <row r="263" spans="1:11" s="35" customFormat="1">
      <c r="A263" s="39" t="s">
        <v>483</v>
      </c>
      <c r="B263" s="39" t="s">
        <v>16</v>
      </c>
      <c r="C263" s="195" t="s">
        <v>576</v>
      </c>
      <c r="D263" s="19"/>
      <c r="E263" s="18" t="s">
        <v>39</v>
      </c>
      <c r="F263" s="34" t="s">
        <v>29</v>
      </c>
      <c r="G263" s="20">
        <v>0</v>
      </c>
      <c r="H263" s="20">
        <v>0</v>
      </c>
      <c r="I263" s="20"/>
      <c r="J263" s="223"/>
      <c r="K263" s="53"/>
    </row>
    <row r="264" spans="1:11" s="35" customFormat="1">
      <c r="A264" s="39" t="s">
        <v>484</v>
      </c>
      <c r="B264" s="39" t="s">
        <v>16</v>
      </c>
      <c r="C264" s="61" t="s">
        <v>577</v>
      </c>
      <c r="D264" s="19"/>
      <c r="E264" s="18" t="s">
        <v>39</v>
      </c>
      <c r="F264" s="34" t="s">
        <v>29</v>
      </c>
      <c r="G264" s="20">
        <v>0</v>
      </c>
      <c r="H264" s="20">
        <v>0</v>
      </c>
      <c r="I264" s="20"/>
      <c r="J264" s="223"/>
      <c r="K264" s="53"/>
    </row>
    <row r="265" spans="1:11" s="35" customFormat="1">
      <c r="A265" s="39" t="s">
        <v>486</v>
      </c>
      <c r="B265" s="39" t="s">
        <v>16</v>
      </c>
      <c r="C265" s="61" t="s">
        <v>578</v>
      </c>
      <c r="D265" s="19"/>
      <c r="E265" s="18" t="s">
        <v>39</v>
      </c>
      <c r="F265" s="34" t="s">
        <v>29</v>
      </c>
      <c r="G265" s="20">
        <v>0</v>
      </c>
      <c r="H265" s="20">
        <v>0</v>
      </c>
      <c r="I265" s="20"/>
      <c r="J265" s="223"/>
      <c r="K265" s="53"/>
    </row>
    <row r="266" spans="1:11" s="84" customFormat="1">
      <c r="A266" s="71" t="s">
        <v>487</v>
      </c>
      <c r="B266" s="71" t="s">
        <v>16</v>
      </c>
      <c r="C266" s="79" t="s">
        <v>573</v>
      </c>
      <c r="D266" s="73"/>
      <c r="E266" s="72" t="s">
        <v>26</v>
      </c>
      <c r="F266" s="74" t="s">
        <v>5</v>
      </c>
      <c r="G266" s="75">
        <v>25000</v>
      </c>
      <c r="H266" s="75">
        <v>25000</v>
      </c>
      <c r="I266" s="75"/>
      <c r="J266" s="221"/>
      <c r="K266" s="77"/>
    </row>
    <row r="267" spans="1:11" s="35" customFormat="1">
      <c r="A267" s="39" t="s">
        <v>488</v>
      </c>
      <c r="B267" s="39" t="s">
        <v>16</v>
      </c>
      <c r="C267" s="61" t="s">
        <v>579</v>
      </c>
      <c r="D267" s="19"/>
      <c r="E267" s="18" t="s">
        <v>39</v>
      </c>
      <c r="F267" s="34" t="s">
        <v>29</v>
      </c>
      <c r="G267" s="20">
        <v>0</v>
      </c>
      <c r="H267" s="20">
        <v>0</v>
      </c>
      <c r="I267" s="20"/>
      <c r="J267" s="223"/>
      <c r="K267" s="53"/>
    </row>
    <row r="268" spans="1:11" s="35" customFormat="1">
      <c r="A268" s="39" t="s">
        <v>489</v>
      </c>
      <c r="B268" s="39" t="s">
        <v>16</v>
      </c>
      <c r="C268" s="61" t="s">
        <v>580</v>
      </c>
      <c r="D268" s="19"/>
      <c r="E268" s="18" t="s">
        <v>39</v>
      </c>
      <c r="F268" s="34" t="s">
        <v>29</v>
      </c>
      <c r="G268" s="20">
        <v>0</v>
      </c>
      <c r="H268" s="20">
        <v>0</v>
      </c>
      <c r="I268" s="20"/>
      <c r="J268" s="223"/>
      <c r="K268" s="53"/>
    </row>
    <row r="269" spans="1:11" s="35" customFormat="1">
      <c r="A269" s="87" t="s">
        <v>490</v>
      </c>
      <c r="B269" s="87" t="s">
        <v>16</v>
      </c>
      <c r="C269" s="181" t="s">
        <v>581</v>
      </c>
      <c r="D269" s="88"/>
      <c r="E269" s="97" t="s">
        <v>26</v>
      </c>
      <c r="F269" s="90" t="s">
        <v>5</v>
      </c>
      <c r="G269" s="91">
        <v>7200</v>
      </c>
      <c r="H269" s="91">
        <v>0</v>
      </c>
      <c r="I269" s="91"/>
      <c r="J269" s="161"/>
      <c r="K269" s="110"/>
    </row>
    <row r="270" spans="1:11" s="35" customFormat="1">
      <c r="A270" s="87" t="s">
        <v>491</v>
      </c>
      <c r="B270" s="87" t="s">
        <v>16</v>
      </c>
      <c r="C270" s="181" t="s">
        <v>582</v>
      </c>
      <c r="D270" s="88"/>
      <c r="E270" s="97" t="s">
        <v>26</v>
      </c>
      <c r="F270" s="90" t="s">
        <v>5</v>
      </c>
      <c r="G270" s="91">
        <v>18500</v>
      </c>
      <c r="H270" s="91">
        <v>0</v>
      </c>
      <c r="I270" s="91"/>
      <c r="J270" s="161"/>
      <c r="K270" s="110"/>
    </row>
    <row r="271" spans="1:11" s="35" customFormat="1">
      <c r="A271" s="71" t="s">
        <v>492</v>
      </c>
      <c r="B271" s="71" t="s">
        <v>16</v>
      </c>
      <c r="C271" s="79" t="s">
        <v>583</v>
      </c>
      <c r="D271" s="73"/>
      <c r="E271" s="72" t="s">
        <v>26</v>
      </c>
      <c r="F271" s="74" t="s">
        <v>5</v>
      </c>
      <c r="G271" s="75">
        <v>2869.24</v>
      </c>
      <c r="H271" s="75">
        <v>2869.24</v>
      </c>
      <c r="I271" s="75"/>
      <c r="J271" s="221"/>
      <c r="K271" s="77"/>
    </row>
    <row r="272" spans="1:11" s="35" customFormat="1">
      <c r="A272" s="39" t="s">
        <v>748</v>
      </c>
      <c r="B272" s="39" t="s">
        <v>16</v>
      </c>
      <c r="C272" s="305" t="s">
        <v>749</v>
      </c>
      <c r="D272" s="19"/>
      <c r="E272" s="18" t="s">
        <v>39</v>
      </c>
      <c r="F272" s="34" t="s">
        <v>29</v>
      </c>
      <c r="G272" s="20">
        <v>0</v>
      </c>
      <c r="H272" s="20">
        <v>0</v>
      </c>
      <c r="I272" s="20"/>
      <c r="J272" s="223"/>
      <c r="K272" s="53"/>
    </row>
    <row r="273" spans="1:11" s="35" customFormat="1">
      <c r="A273" s="39" t="s">
        <v>493</v>
      </c>
      <c r="B273" s="39" t="s">
        <v>16</v>
      </c>
      <c r="C273" s="61" t="s">
        <v>584</v>
      </c>
      <c r="D273" s="19"/>
      <c r="E273" s="18" t="s">
        <v>39</v>
      </c>
      <c r="F273" s="34" t="s">
        <v>29</v>
      </c>
      <c r="G273" s="20">
        <v>0</v>
      </c>
      <c r="H273" s="20">
        <v>0</v>
      </c>
      <c r="I273" s="20"/>
      <c r="J273" s="223"/>
      <c r="K273" s="53"/>
    </row>
    <row r="274" spans="1:11" s="35" customFormat="1">
      <c r="A274" s="39" t="s">
        <v>494</v>
      </c>
      <c r="B274" s="39" t="s">
        <v>16</v>
      </c>
      <c r="C274" s="61" t="s">
        <v>585</v>
      </c>
      <c r="D274" s="19"/>
      <c r="E274" s="18" t="s">
        <v>39</v>
      </c>
      <c r="F274" s="34" t="s">
        <v>29</v>
      </c>
      <c r="G274" s="20">
        <v>0</v>
      </c>
      <c r="H274" s="20">
        <v>0</v>
      </c>
      <c r="I274" s="20"/>
      <c r="J274" s="223"/>
      <c r="K274" s="53"/>
    </row>
    <row r="275" spans="1:11" s="84" customFormat="1">
      <c r="A275" s="306" t="s">
        <v>495</v>
      </c>
      <c r="B275" s="306" t="s">
        <v>16</v>
      </c>
      <c r="C275" s="307" t="s">
        <v>750</v>
      </c>
      <c r="D275" s="308"/>
      <c r="E275" s="309" t="s">
        <v>39</v>
      </c>
      <c r="F275" s="310" t="s">
        <v>29</v>
      </c>
      <c r="G275" s="311">
        <v>5800</v>
      </c>
      <c r="H275" s="311">
        <v>5800</v>
      </c>
      <c r="I275" s="311"/>
      <c r="J275" s="312"/>
      <c r="K275" s="313"/>
    </row>
    <row r="276" spans="1:11" s="35" customFormat="1">
      <c r="A276" s="236" t="s">
        <v>496</v>
      </c>
      <c r="B276" s="236" t="s">
        <v>16</v>
      </c>
      <c r="C276" s="257" t="s">
        <v>586</v>
      </c>
      <c r="D276" s="238"/>
      <c r="E276" s="258" t="s">
        <v>39</v>
      </c>
      <c r="F276" s="240" t="s">
        <v>29</v>
      </c>
      <c r="G276" s="241">
        <v>72100</v>
      </c>
      <c r="H276" s="241">
        <v>72100</v>
      </c>
      <c r="I276" s="241"/>
      <c r="J276" s="303"/>
      <c r="K276" s="283"/>
    </row>
    <row r="277" spans="1:11" s="35" customFormat="1">
      <c r="A277" s="236" t="s">
        <v>497</v>
      </c>
      <c r="B277" s="236" t="s">
        <v>16</v>
      </c>
      <c r="C277" s="257" t="s">
        <v>587</v>
      </c>
      <c r="D277" s="238"/>
      <c r="E277" s="258" t="s">
        <v>39</v>
      </c>
      <c r="F277" s="240" t="s">
        <v>29</v>
      </c>
      <c r="G277" s="241">
        <v>86700</v>
      </c>
      <c r="H277" s="241">
        <v>86700</v>
      </c>
      <c r="I277" s="241"/>
      <c r="J277" s="303"/>
      <c r="K277" s="283"/>
    </row>
    <row r="278" spans="1:11" s="35" customFormat="1">
      <c r="A278" s="236" t="s">
        <v>498</v>
      </c>
      <c r="B278" s="236" t="s">
        <v>16</v>
      </c>
      <c r="C278" s="257" t="s">
        <v>588</v>
      </c>
      <c r="D278" s="238"/>
      <c r="E278" s="258" t="s">
        <v>39</v>
      </c>
      <c r="F278" s="240" t="s">
        <v>29</v>
      </c>
      <c r="G278" s="241">
        <v>57800</v>
      </c>
      <c r="H278" s="241">
        <v>57800</v>
      </c>
      <c r="I278" s="241"/>
      <c r="J278" s="303"/>
      <c r="K278" s="283"/>
    </row>
    <row r="279" spans="1:11" s="35" customFormat="1">
      <c r="A279" s="236" t="s">
        <v>499</v>
      </c>
      <c r="B279" s="236" t="s">
        <v>16</v>
      </c>
      <c r="C279" s="304" t="s">
        <v>589</v>
      </c>
      <c r="D279" s="238"/>
      <c r="E279" s="258" t="s">
        <v>39</v>
      </c>
      <c r="F279" s="240" t="s">
        <v>29</v>
      </c>
      <c r="G279" s="241">
        <v>56400</v>
      </c>
      <c r="H279" s="241">
        <v>56400</v>
      </c>
      <c r="I279" s="241"/>
      <c r="J279" s="303"/>
      <c r="K279" s="283"/>
    </row>
    <row r="280" spans="1:11" s="78" customFormat="1">
      <c r="A280" s="71" t="s">
        <v>352</v>
      </c>
      <c r="B280" s="71" t="s">
        <v>14</v>
      </c>
      <c r="C280" s="142" t="s">
        <v>288</v>
      </c>
      <c r="D280" s="73"/>
      <c r="E280" s="72" t="s">
        <v>35</v>
      </c>
      <c r="F280" s="74" t="s">
        <v>5</v>
      </c>
      <c r="G280" s="75">
        <v>110000</v>
      </c>
      <c r="H280" s="75">
        <v>110000</v>
      </c>
      <c r="I280" s="75"/>
      <c r="J280" s="70"/>
      <c r="K280" s="80"/>
    </row>
    <row r="281" spans="1:11" s="42" customFormat="1">
      <c r="A281" s="39" t="s">
        <v>353</v>
      </c>
      <c r="B281" s="39" t="s">
        <v>14</v>
      </c>
      <c r="C281" s="57" t="s">
        <v>289</v>
      </c>
      <c r="D281" s="19"/>
      <c r="E281" s="18" t="s">
        <v>39</v>
      </c>
      <c r="F281" s="34" t="s">
        <v>29</v>
      </c>
      <c r="G281" s="20">
        <v>0</v>
      </c>
      <c r="H281" s="20">
        <v>0</v>
      </c>
      <c r="I281" s="20"/>
      <c r="J281" s="23"/>
      <c r="K281" s="22"/>
    </row>
    <row r="282" spans="1:11" s="42" customFormat="1">
      <c r="A282" s="21" t="s">
        <v>354</v>
      </c>
      <c r="B282" s="39" t="s">
        <v>14</v>
      </c>
      <c r="C282" s="57" t="s">
        <v>290</v>
      </c>
      <c r="D282" s="19"/>
      <c r="E282" s="18" t="s">
        <v>39</v>
      </c>
      <c r="F282" s="34" t="s">
        <v>29</v>
      </c>
      <c r="G282" s="20">
        <v>0</v>
      </c>
      <c r="H282" s="20">
        <v>0</v>
      </c>
      <c r="I282" s="21"/>
      <c r="J282" s="23"/>
      <c r="K282" s="21"/>
    </row>
    <row r="283" spans="1:11" s="42" customFormat="1">
      <c r="A283" s="107" t="s">
        <v>355</v>
      </c>
      <c r="B283" s="87" t="s">
        <v>14</v>
      </c>
      <c r="C283" s="130" t="s">
        <v>291</v>
      </c>
      <c r="D283" s="88"/>
      <c r="E283" s="97" t="s">
        <v>39</v>
      </c>
      <c r="F283" s="90" t="s">
        <v>5</v>
      </c>
      <c r="G283" s="91">
        <v>462.36</v>
      </c>
      <c r="H283" s="91">
        <v>0</v>
      </c>
      <c r="I283" s="107"/>
      <c r="J283" s="92"/>
      <c r="K283" s="107"/>
    </row>
    <row r="284" spans="1:11" s="42" customFormat="1">
      <c r="A284" s="87" t="s">
        <v>356</v>
      </c>
      <c r="B284" s="87" t="s">
        <v>14</v>
      </c>
      <c r="C284" s="130" t="s">
        <v>292</v>
      </c>
      <c r="D284" s="88"/>
      <c r="E284" s="97" t="s">
        <v>39</v>
      </c>
      <c r="F284" s="90" t="s">
        <v>5</v>
      </c>
      <c r="G284" s="91">
        <v>68198.399999999994</v>
      </c>
      <c r="H284" s="91">
        <v>0</v>
      </c>
      <c r="I284" s="91"/>
      <c r="J284" s="92"/>
      <c r="K284" s="93"/>
    </row>
    <row r="285" spans="1:11" s="42" customFormat="1">
      <c r="A285" s="87" t="s">
        <v>357</v>
      </c>
      <c r="B285" s="87" t="s">
        <v>14</v>
      </c>
      <c r="C285" s="130" t="s">
        <v>105</v>
      </c>
      <c r="D285" s="88"/>
      <c r="E285" s="97" t="s">
        <v>74</v>
      </c>
      <c r="F285" s="90" t="s">
        <v>5</v>
      </c>
      <c r="G285" s="91">
        <v>24479.4</v>
      </c>
      <c r="H285" s="91">
        <v>0</v>
      </c>
      <c r="I285" s="91"/>
      <c r="J285" s="92"/>
      <c r="K285" s="93"/>
    </row>
    <row r="286" spans="1:11" s="42" customFormat="1">
      <c r="A286" s="87" t="s">
        <v>358</v>
      </c>
      <c r="B286" s="87" t="s">
        <v>14</v>
      </c>
      <c r="C286" s="130" t="s">
        <v>104</v>
      </c>
      <c r="D286" s="88"/>
      <c r="E286" s="97" t="s">
        <v>45</v>
      </c>
      <c r="F286" s="90" t="s">
        <v>5</v>
      </c>
      <c r="G286" s="91">
        <v>15000</v>
      </c>
      <c r="H286" s="91">
        <v>0</v>
      </c>
      <c r="I286" s="91"/>
      <c r="J286" s="92"/>
      <c r="K286" s="93"/>
    </row>
    <row r="287" spans="1:11" s="42" customFormat="1">
      <c r="A287" s="87" t="s">
        <v>359</v>
      </c>
      <c r="B287" s="87" t="s">
        <v>14</v>
      </c>
      <c r="C287" s="130" t="s">
        <v>295</v>
      </c>
      <c r="D287" s="88"/>
      <c r="E287" s="97" t="s">
        <v>39</v>
      </c>
      <c r="F287" s="90" t="s">
        <v>5</v>
      </c>
      <c r="G287" s="91">
        <v>300</v>
      </c>
      <c r="H287" s="91">
        <v>0</v>
      </c>
      <c r="I287" s="91"/>
      <c r="J287" s="92"/>
      <c r="K287" s="93"/>
    </row>
    <row r="288" spans="1:11" s="42" customFormat="1">
      <c r="A288" s="71" t="s">
        <v>360</v>
      </c>
      <c r="B288" s="71" t="s">
        <v>14</v>
      </c>
      <c r="C288" s="224" t="s">
        <v>55</v>
      </c>
      <c r="D288" s="73"/>
      <c r="E288" s="72" t="s">
        <v>45</v>
      </c>
      <c r="F288" s="74" t="s">
        <v>5</v>
      </c>
      <c r="G288" s="75">
        <v>19546.75</v>
      </c>
      <c r="H288" s="75">
        <v>19546.75</v>
      </c>
      <c r="I288" s="75"/>
      <c r="J288" s="76"/>
      <c r="K288" s="80"/>
    </row>
    <row r="289" spans="1:11" s="42" customFormat="1">
      <c r="A289" s="71" t="s">
        <v>361</v>
      </c>
      <c r="B289" s="71" t="s">
        <v>14</v>
      </c>
      <c r="C289" s="182" t="s">
        <v>293</v>
      </c>
      <c r="D289" s="73"/>
      <c r="E289" s="72" t="s">
        <v>26</v>
      </c>
      <c r="F289" s="74" t="s">
        <v>29</v>
      </c>
      <c r="G289" s="75">
        <v>20000</v>
      </c>
      <c r="H289" s="75">
        <v>20000</v>
      </c>
      <c r="I289" s="75"/>
      <c r="J289" s="76"/>
      <c r="K289" s="80"/>
    </row>
    <row r="290" spans="1:11" s="78" customFormat="1">
      <c r="A290" s="87" t="s">
        <v>362</v>
      </c>
      <c r="B290" s="87" t="s">
        <v>14</v>
      </c>
      <c r="C290" s="151" t="s">
        <v>63</v>
      </c>
      <c r="D290" s="88"/>
      <c r="E290" s="97" t="s">
        <v>26</v>
      </c>
      <c r="F290" s="90" t="s">
        <v>5</v>
      </c>
      <c r="G290" s="91">
        <v>5000</v>
      </c>
      <c r="H290" s="91">
        <v>0</v>
      </c>
      <c r="I290" s="91"/>
      <c r="J290" s="92"/>
      <c r="K290" s="110"/>
    </row>
    <row r="291" spans="1:11" s="78" customFormat="1">
      <c r="A291" s="98" t="s">
        <v>363</v>
      </c>
      <c r="B291" s="98" t="s">
        <v>14</v>
      </c>
      <c r="C291" s="152" t="s">
        <v>55</v>
      </c>
      <c r="D291" s="99"/>
      <c r="E291" s="126" t="s">
        <v>45</v>
      </c>
      <c r="F291" s="101" t="s">
        <v>5</v>
      </c>
      <c r="G291" s="102">
        <v>59950</v>
      </c>
      <c r="H291" s="102">
        <v>47815.34</v>
      </c>
      <c r="I291" s="102"/>
      <c r="J291" s="103"/>
      <c r="K291" s="113"/>
    </row>
    <row r="292" spans="1:11" s="42" customFormat="1">
      <c r="A292" s="71" t="s">
        <v>364</v>
      </c>
      <c r="B292" s="71" t="s">
        <v>14</v>
      </c>
      <c r="C292" s="142" t="s">
        <v>294</v>
      </c>
      <c r="D292" s="73"/>
      <c r="E292" s="72" t="s">
        <v>35</v>
      </c>
      <c r="F292" s="74" t="s">
        <v>5</v>
      </c>
      <c r="G292" s="75">
        <v>7500</v>
      </c>
      <c r="H292" s="75">
        <v>7500</v>
      </c>
      <c r="I292" s="75"/>
      <c r="J292" s="76"/>
      <c r="K292" s="77"/>
    </row>
    <row r="293" spans="1:11" s="78" customFormat="1">
      <c r="A293" s="71" t="s">
        <v>500</v>
      </c>
      <c r="B293" s="71" t="s">
        <v>14</v>
      </c>
      <c r="C293" s="182" t="s">
        <v>573</v>
      </c>
      <c r="D293" s="73"/>
      <c r="E293" s="72" t="s">
        <v>26</v>
      </c>
      <c r="F293" s="74" t="s">
        <v>5</v>
      </c>
      <c r="G293" s="75">
        <v>25000</v>
      </c>
      <c r="H293" s="75">
        <v>25000</v>
      </c>
      <c r="I293" s="75"/>
      <c r="J293" s="76"/>
      <c r="K293" s="77"/>
    </row>
    <row r="294" spans="1:11" s="42" customFormat="1">
      <c r="A294" s="39" t="s">
        <v>501</v>
      </c>
      <c r="B294" s="39" t="s">
        <v>14</v>
      </c>
      <c r="C294" s="57" t="s">
        <v>574</v>
      </c>
      <c r="D294" s="19"/>
      <c r="E294" s="18" t="s">
        <v>39</v>
      </c>
      <c r="F294" s="34" t="s">
        <v>29</v>
      </c>
      <c r="G294" s="20">
        <v>0</v>
      </c>
      <c r="H294" s="20">
        <v>0</v>
      </c>
      <c r="I294" s="20"/>
      <c r="J294" s="23"/>
      <c r="K294" s="53"/>
    </row>
    <row r="295" spans="1:11" s="42" customFormat="1">
      <c r="A295" s="87" t="s">
        <v>502</v>
      </c>
      <c r="B295" s="87" t="s">
        <v>14</v>
      </c>
      <c r="C295" s="137" t="s">
        <v>575</v>
      </c>
      <c r="D295" s="88"/>
      <c r="E295" s="97" t="s">
        <v>45</v>
      </c>
      <c r="F295" s="90" t="s">
        <v>5</v>
      </c>
      <c r="G295" s="91">
        <v>81671.490000000005</v>
      </c>
      <c r="H295" s="91">
        <v>0</v>
      </c>
      <c r="I295" s="91"/>
      <c r="J295" s="92"/>
      <c r="K295" s="110"/>
    </row>
    <row r="296" spans="1:11" s="42" customFormat="1">
      <c r="A296" s="236" t="s">
        <v>503</v>
      </c>
      <c r="B296" s="236" t="s">
        <v>14</v>
      </c>
      <c r="C296" s="282" t="s">
        <v>572</v>
      </c>
      <c r="D296" s="238"/>
      <c r="E296" s="258" t="s">
        <v>39</v>
      </c>
      <c r="F296" s="240" t="s">
        <v>5</v>
      </c>
      <c r="G296" s="241">
        <v>20000</v>
      </c>
      <c r="H296" s="241">
        <v>20000</v>
      </c>
      <c r="I296" s="241"/>
      <c r="J296" s="242"/>
      <c r="K296" s="283"/>
    </row>
    <row r="297" spans="1:11" s="42" customFormat="1">
      <c r="A297" s="71" t="s">
        <v>504</v>
      </c>
      <c r="B297" s="71" t="s">
        <v>14</v>
      </c>
      <c r="C297" s="142" t="s">
        <v>571</v>
      </c>
      <c r="D297" s="73"/>
      <c r="E297" s="72" t="s">
        <v>26</v>
      </c>
      <c r="F297" s="74" t="s">
        <v>5</v>
      </c>
      <c r="G297" s="75">
        <v>10000</v>
      </c>
      <c r="H297" s="75">
        <v>10000</v>
      </c>
      <c r="I297" s="75"/>
      <c r="J297" s="76"/>
      <c r="K297" s="77"/>
    </row>
    <row r="298" spans="1:11" s="42" customFormat="1">
      <c r="A298" s="71" t="s">
        <v>505</v>
      </c>
      <c r="B298" s="71" t="s">
        <v>14</v>
      </c>
      <c r="C298" s="142" t="s">
        <v>570</v>
      </c>
      <c r="D298" s="73"/>
      <c r="E298" s="72" t="s">
        <v>54</v>
      </c>
      <c r="F298" s="74" t="s">
        <v>5</v>
      </c>
      <c r="G298" s="75">
        <v>33650</v>
      </c>
      <c r="H298" s="75">
        <v>33650</v>
      </c>
      <c r="I298" s="75"/>
      <c r="J298" s="76"/>
      <c r="K298" s="77"/>
    </row>
    <row r="299" spans="1:11" s="42" customFormat="1">
      <c r="A299" s="39" t="s">
        <v>506</v>
      </c>
      <c r="B299" s="39" t="s">
        <v>14</v>
      </c>
      <c r="C299" s="57" t="s">
        <v>569</v>
      </c>
      <c r="D299" s="19"/>
      <c r="E299" s="18" t="s">
        <v>39</v>
      </c>
      <c r="F299" s="34" t="s">
        <v>29</v>
      </c>
      <c r="G299" s="20">
        <v>0</v>
      </c>
      <c r="H299" s="20">
        <v>0</v>
      </c>
      <c r="I299" s="20"/>
      <c r="J299" s="23"/>
      <c r="K299" s="53"/>
    </row>
    <row r="300" spans="1:11" s="42" customFormat="1">
      <c r="A300" s="39" t="s">
        <v>485</v>
      </c>
      <c r="B300" s="39" t="s">
        <v>14</v>
      </c>
      <c r="C300" s="57" t="s">
        <v>568</v>
      </c>
      <c r="D300" s="19"/>
      <c r="E300" s="18" t="s">
        <v>39</v>
      </c>
      <c r="F300" s="34" t="s">
        <v>29</v>
      </c>
      <c r="G300" s="20">
        <v>0</v>
      </c>
      <c r="H300" s="20">
        <v>0</v>
      </c>
      <c r="I300" s="20"/>
      <c r="J300" s="23"/>
      <c r="K300" s="53"/>
    </row>
    <row r="301" spans="1:11" s="42" customFormat="1">
      <c r="A301" s="87" t="s">
        <v>751</v>
      </c>
      <c r="B301" s="87" t="s">
        <v>14</v>
      </c>
      <c r="C301" s="165" t="s">
        <v>754</v>
      </c>
      <c r="D301" s="88"/>
      <c r="E301" s="97" t="s">
        <v>26</v>
      </c>
      <c r="F301" s="90" t="s">
        <v>29</v>
      </c>
      <c r="G301" s="91">
        <v>85000</v>
      </c>
      <c r="H301" s="91">
        <v>0</v>
      </c>
      <c r="I301" s="91"/>
      <c r="J301" s="92"/>
      <c r="K301" s="110"/>
    </row>
    <row r="302" spans="1:11" s="42" customFormat="1">
      <c r="A302" s="87" t="s">
        <v>752</v>
      </c>
      <c r="B302" s="87" t="s">
        <v>14</v>
      </c>
      <c r="C302" s="276" t="s">
        <v>755</v>
      </c>
      <c r="D302" s="88"/>
      <c r="E302" s="97" t="s">
        <v>39</v>
      </c>
      <c r="F302" s="90" t="s">
        <v>29</v>
      </c>
      <c r="G302" s="91">
        <v>22000</v>
      </c>
      <c r="H302" s="91">
        <v>0</v>
      </c>
      <c r="I302" s="91"/>
      <c r="J302" s="92"/>
      <c r="K302" s="110"/>
    </row>
    <row r="303" spans="1:11" s="78" customFormat="1">
      <c r="A303" s="306" t="s">
        <v>753</v>
      </c>
      <c r="B303" s="306" t="s">
        <v>14</v>
      </c>
      <c r="C303" s="314" t="s">
        <v>756</v>
      </c>
      <c r="D303" s="308"/>
      <c r="E303" s="309" t="s">
        <v>39</v>
      </c>
      <c r="F303" s="310" t="s">
        <v>29</v>
      </c>
      <c r="G303" s="311">
        <v>37900</v>
      </c>
      <c r="H303" s="311">
        <v>37900</v>
      </c>
      <c r="I303" s="311"/>
      <c r="J303" s="315"/>
      <c r="K303" s="313"/>
    </row>
    <row r="304" spans="1:11" s="42" customFormat="1">
      <c r="A304" s="87" t="s">
        <v>365</v>
      </c>
      <c r="B304" s="87" t="s">
        <v>20</v>
      </c>
      <c r="C304" s="165" t="s">
        <v>305</v>
      </c>
      <c r="D304" s="88"/>
      <c r="E304" s="97" t="s">
        <v>45</v>
      </c>
      <c r="F304" s="90" t="s">
        <v>5</v>
      </c>
      <c r="G304" s="91">
        <v>46500</v>
      </c>
      <c r="H304" s="91">
        <v>46500</v>
      </c>
      <c r="I304" s="91"/>
      <c r="J304" s="92"/>
      <c r="K304" s="93"/>
    </row>
    <row r="305" spans="1:11" s="78" customFormat="1">
      <c r="A305" s="98" t="s">
        <v>366</v>
      </c>
      <c r="B305" s="98" t="s">
        <v>20</v>
      </c>
      <c r="C305" s="152" t="s">
        <v>59</v>
      </c>
      <c r="D305" s="99"/>
      <c r="E305" s="126" t="s">
        <v>25</v>
      </c>
      <c r="F305" s="101" t="s">
        <v>5</v>
      </c>
      <c r="G305" s="102">
        <v>64100.03</v>
      </c>
      <c r="H305" s="102">
        <v>27955.21</v>
      </c>
      <c r="I305" s="102"/>
      <c r="J305" s="103"/>
      <c r="K305" s="104"/>
    </row>
    <row r="306" spans="1:11" s="78" customFormat="1">
      <c r="A306" s="98" t="s">
        <v>367</v>
      </c>
      <c r="B306" s="98" t="s">
        <v>20</v>
      </c>
      <c r="C306" s="152" t="s">
        <v>56</v>
      </c>
      <c r="D306" s="99"/>
      <c r="E306" s="126" t="s">
        <v>25</v>
      </c>
      <c r="F306" s="101" t="s">
        <v>5</v>
      </c>
      <c r="G306" s="102">
        <v>78794.759999999995</v>
      </c>
      <c r="H306" s="164">
        <v>78794.759999999995</v>
      </c>
      <c r="I306" s="102"/>
      <c r="J306" s="103"/>
      <c r="K306" s="104"/>
    </row>
    <row r="307" spans="1:11" s="42" customFormat="1" ht="15" customHeight="1">
      <c r="A307" s="184" t="s">
        <v>368</v>
      </c>
      <c r="B307" s="184" t="s">
        <v>20</v>
      </c>
      <c r="C307" s="125" t="s">
        <v>106</v>
      </c>
      <c r="D307" s="99"/>
      <c r="E307" s="126" t="s">
        <v>25</v>
      </c>
      <c r="F307" s="101" t="s">
        <v>5</v>
      </c>
      <c r="G307" s="102">
        <v>24800</v>
      </c>
      <c r="H307" s="102">
        <v>11770.52</v>
      </c>
      <c r="I307" s="187"/>
      <c r="J307" s="188"/>
      <c r="K307" s="189"/>
    </row>
    <row r="308" spans="1:11" s="42" customFormat="1">
      <c r="A308" s="87" t="s">
        <v>369</v>
      </c>
      <c r="B308" s="87" t="s">
        <v>20</v>
      </c>
      <c r="C308" s="121" t="s">
        <v>304</v>
      </c>
      <c r="D308" s="88"/>
      <c r="E308" s="97" t="s">
        <v>25</v>
      </c>
      <c r="F308" s="90" t="s">
        <v>5</v>
      </c>
      <c r="G308" s="91">
        <v>28557</v>
      </c>
      <c r="H308" s="91">
        <v>0</v>
      </c>
      <c r="I308" s="91"/>
      <c r="J308" s="92"/>
      <c r="K308" s="93"/>
    </row>
    <row r="309" spans="1:11" s="78" customFormat="1">
      <c r="A309" s="71" t="s">
        <v>370</v>
      </c>
      <c r="B309" s="71" t="s">
        <v>20</v>
      </c>
      <c r="C309" s="79" t="s">
        <v>296</v>
      </c>
      <c r="D309" s="73"/>
      <c r="E309" s="72" t="s">
        <v>45</v>
      </c>
      <c r="F309" s="74" t="s">
        <v>5</v>
      </c>
      <c r="G309" s="75">
        <v>20158.310000000001</v>
      </c>
      <c r="H309" s="75">
        <v>20158.310000000001</v>
      </c>
      <c r="I309" s="75"/>
      <c r="J309" s="76"/>
      <c r="K309" s="80"/>
    </row>
    <row r="310" spans="1:11" s="42" customFormat="1">
      <c r="A310" s="43" t="s">
        <v>371</v>
      </c>
      <c r="B310" s="43" t="s">
        <v>20</v>
      </c>
      <c r="C310" s="68" t="s">
        <v>303</v>
      </c>
      <c r="D310" s="14"/>
      <c r="E310" s="6" t="s">
        <v>26</v>
      </c>
      <c r="F310" s="33" t="s">
        <v>29</v>
      </c>
      <c r="G310" s="7">
        <v>0</v>
      </c>
      <c r="H310" s="7">
        <v>0</v>
      </c>
      <c r="I310" s="7"/>
      <c r="J310" s="17"/>
      <c r="K310" s="15"/>
    </row>
    <row r="311" spans="1:11" s="42" customFormat="1">
      <c r="A311" s="87" t="s">
        <v>372</v>
      </c>
      <c r="B311" s="87" t="s">
        <v>20</v>
      </c>
      <c r="C311" s="121" t="s">
        <v>302</v>
      </c>
      <c r="D311" s="88"/>
      <c r="E311" s="97" t="s">
        <v>25</v>
      </c>
      <c r="F311" s="90" t="s">
        <v>29</v>
      </c>
      <c r="G311" s="91">
        <v>28557</v>
      </c>
      <c r="H311" s="91">
        <v>21623</v>
      </c>
      <c r="I311" s="91"/>
      <c r="J311" s="92"/>
      <c r="K311" s="93"/>
    </row>
    <row r="312" spans="1:11" s="42" customFormat="1">
      <c r="A312" s="71" t="s">
        <v>373</v>
      </c>
      <c r="B312" s="71" t="s">
        <v>20</v>
      </c>
      <c r="C312" s="79" t="s">
        <v>301</v>
      </c>
      <c r="D312" s="73"/>
      <c r="E312" s="72" t="s">
        <v>25</v>
      </c>
      <c r="F312" s="74" t="s">
        <v>5</v>
      </c>
      <c r="G312" s="75">
        <v>50000</v>
      </c>
      <c r="H312" s="75">
        <v>50000</v>
      </c>
      <c r="I312" s="75"/>
      <c r="J312" s="76"/>
      <c r="K312" s="80"/>
    </row>
    <row r="313" spans="1:11" s="42" customFormat="1">
      <c r="A313" s="39" t="s">
        <v>374</v>
      </c>
      <c r="B313" s="39" t="s">
        <v>20</v>
      </c>
      <c r="C313" s="45" t="s">
        <v>300</v>
      </c>
      <c r="D313" s="19"/>
      <c r="E313" s="18" t="s">
        <v>39</v>
      </c>
      <c r="F313" s="34" t="s">
        <v>29</v>
      </c>
      <c r="G313" s="20">
        <v>0</v>
      </c>
      <c r="H313" s="20">
        <v>0</v>
      </c>
      <c r="I313" s="20"/>
      <c r="J313" s="23"/>
      <c r="K313" s="22"/>
    </row>
    <row r="314" spans="1:11" s="42" customFormat="1">
      <c r="A314" s="39" t="s">
        <v>375</v>
      </c>
      <c r="B314" s="39" t="s">
        <v>20</v>
      </c>
      <c r="C314" s="45" t="s">
        <v>299</v>
      </c>
      <c r="D314" s="19"/>
      <c r="E314" s="18" t="s">
        <v>39</v>
      </c>
      <c r="F314" s="34" t="s">
        <v>29</v>
      </c>
      <c r="G314" s="20">
        <v>0</v>
      </c>
      <c r="H314" s="20">
        <v>0</v>
      </c>
      <c r="I314" s="20"/>
      <c r="J314" s="23"/>
      <c r="K314" s="22"/>
    </row>
    <row r="315" spans="1:11" s="42" customFormat="1">
      <c r="A315" s="39" t="s">
        <v>376</v>
      </c>
      <c r="B315" s="39" t="s">
        <v>20</v>
      </c>
      <c r="C315" s="45" t="s">
        <v>298</v>
      </c>
      <c r="D315" s="19"/>
      <c r="E315" s="18" t="s">
        <v>39</v>
      </c>
      <c r="F315" s="34" t="s">
        <v>29</v>
      </c>
      <c r="G315" s="20">
        <v>0</v>
      </c>
      <c r="H315" s="20">
        <v>0</v>
      </c>
      <c r="I315" s="20"/>
      <c r="J315" s="23"/>
      <c r="K315" s="22"/>
    </row>
    <row r="316" spans="1:11" s="42" customFormat="1">
      <c r="A316" s="39" t="s">
        <v>377</v>
      </c>
      <c r="B316" s="39" t="s">
        <v>20</v>
      </c>
      <c r="C316" s="45" t="s">
        <v>297</v>
      </c>
      <c r="D316" s="19"/>
      <c r="E316" s="18" t="s">
        <v>39</v>
      </c>
      <c r="F316" s="34" t="s">
        <v>29</v>
      </c>
      <c r="G316" s="20">
        <v>0</v>
      </c>
      <c r="H316" s="20">
        <v>0</v>
      </c>
      <c r="I316" s="20"/>
      <c r="J316" s="23"/>
      <c r="K316" s="22"/>
    </row>
    <row r="317" spans="1:11" s="78" customFormat="1">
      <c r="A317" s="71" t="s">
        <v>507</v>
      </c>
      <c r="B317" s="71" t="s">
        <v>20</v>
      </c>
      <c r="C317" s="193" t="s">
        <v>567</v>
      </c>
      <c r="D317" s="73"/>
      <c r="E317" s="72" t="s">
        <v>26</v>
      </c>
      <c r="F317" s="74" t="s">
        <v>5</v>
      </c>
      <c r="G317" s="75">
        <v>3500</v>
      </c>
      <c r="H317" s="229">
        <v>3500</v>
      </c>
      <c r="I317" s="75"/>
      <c r="J317" s="76"/>
      <c r="K317" s="77"/>
    </row>
    <row r="318" spans="1:11" s="42" customFormat="1">
      <c r="A318" s="39" t="s">
        <v>508</v>
      </c>
      <c r="B318" s="39" t="s">
        <v>20</v>
      </c>
      <c r="C318" s="61" t="s">
        <v>566</v>
      </c>
      <c r="D318" s="19"/>
      <c r="E318" s="18" t="s">
        <v>39</v>
      </c>
      <c r="F318" s="34" t="s">
        <v>29</v>
      </c>
      <c r="G318" s="20">
        <v>0</v>
      </c>
      <c r="H318" s="20">
        <v>0</v>
      </c>
      <c r="I318" s="20"/>
      <c r="J318" s="23"/>
      <c r="K318" s="22"/>
    </row>
    <row r="319" spans="1:11" s="78" customFormat="1">
      <c r="A319" s="71" t="s">
        <v>509</v>
      </c>
      <c r="B319" s="71" t="s">
        <v>20</v>
      </c>
      <c r="C319" s="79" t="s">
        <v>565</v>
      </c>
      <c r="D319" s="73"/>
      <c r="E319" s="72" t="s">
        <v>25</v>
      </c>
      <c r="F319" s="74" t="s">
        <v>29</v>
      </c>
      <c r="G319" s="75">
        <v>5317.6</v>
      </c>
      <c r="H319" s="75">
        <v>5317.6</v>
      </c>
      <c r="I319" s="75"/>
      <c r="J319" s="76"/>
      <c r="K319" s="77"/>
    </row>
    <row r="320" spans="1:11" s="42" customFormat="1">
      <c r="A320" s="87" t="s">
        <v>510</v>
      </c>
      <c r="B320" s="87" t="s">
        <v>20</v>
      </c>
      <c r="C320" s="181" t="s">
        <v>564</v>
      </c>
      <c r="D320" s="88"/>
      <c r="E320" s="97" t="s">
        <v>61</v>
      </c>
      <c r="F320" s="90" t="s">
        <v>5</v>
      </c>
      <c r="G320" s="91">
        <v>0</v>
      </c>
      <c r="H320" s="91">
        <v>0</v>
      </c>
      <c r="I320" s="91"/>
      <c r="J320" s="92"/>
      <c r="K320" s="110"/>
    </row>
    <row r="321" spans="1:11" s="42" customFormat="1" ht="30">
      <c r="A321" s="39" t="s">
        <v>511</v>
      </c>
      <c r="B321" s="39" t="s">
        <v>20</v>
      </c>
      <c r="C321" s="225" t="s">
        <v>563</v>
      </c>
      <c r="D321" s="154"/>
      <c r="E321" s="155" t="s">
        <v>39</v>
      </c>
      <c r="F321" s="156" t="s">
        <v>29</v>
      </c>
      <c r="G321" s="157">
        <v>0</v>
      </c>
      <c r="H321" s="157">
        <v>0</v>
      </c>
      <c r="I321" s="157"/>
      <c r="J321" s="228"/>
      <c r="K321" s="159"/>
    </row>
    <row r="322" spans="1:11" s="42" customFormat="1">
      <c r="A322" s="236" t="s">
        <v>512</v>
      </c>
      <c r="B322" s="236" t="s">
        <v>20</v>
      </c>
      <c r="C322" s="316" t="s">
        <v>562</v>
      </c>
      <c r="D322" s="238"/>
      <c r="E322" s="258" t="s">
        <v>26</v>
      </c>
      <c r="F322" s="240" t="s">
        <v>5</v>
      </c>
      <c r="G322" s="241">
        <v>100000</v>
      </c>
      <c r="H322" s="241">
        <v>100000</v>
      </c>
      <c r="I322" s="241"/>
      <c r="J322" s="242"/>
      <c r="K322" s="283"/>
    </row>
    <row r="323" spans="1:11" s="42" customFormat="1">
      <c r="A323" s="39" t="s">
        <v>513</v>
      </c>
      <c r="B323" s="39" t="s">
        <v>20</v>
      </c>
      <c r="C323" s="226" t="s">
        <v>561</v>
      </c>
      <c r="D323" s="19"/>
      <c r="E323" s="18" t="s">
        <v>39</v>
      </c>
      <c r="F323" s="34" t="s">
        <v>29</v>
      </c>
      <c r="G323" s="20">
        <v>0</v>
      </c>
      <c r="H323" s="20">
        <v>0</v>
      </c>
      <c r="I323" s="20"/>
      <c r="J323" s="23"/>
      <c r="K323" s="22"/>
    </row>
    <row r="324" spans="1:11" s="42" customFormat="1">
      <c r="A324" s="263" t="s">
        <v>514</v>
      </c>
      <c r="B324" s="263" t="s">
        <v>20</v>
      </c>
      <c r="C324" s="264" t="s">
        <v>560</v>
      </c>
      <c r="D324" s="265"/>
      <c r="E324" s="278" t="s">
        <v>74</v>
      </c>
      <c r="F324" s="267" t="s">
        <v>5</v>
      </c>
      <c r="G324" s="268">
        <v>11841.69</v>
      </c>
      <c r="H324" s="268">
        <v>5305</v>
      </c>
      <c r="I324" s="268"/>
      <c r="J324" s="269"/>
      <c r="K324" s="270"/>
    </row>
    <row r="325" spans="1:11" s="42" customFormat="1">
      <c r="A325" s="87" t="s">
        <v>515</v>
      </c>
      <c r="B325" s="87" t="s">
        <v>20</v>
      </c>
      <c r="C325" s="181" t="s">
        <v>559</v>
      </c>
      <c r="D325" s="88"/>
      <c r="E325" s="97" t="s">
        <v>25</v>
      </c>
      <c r="F325" s="90" t="s">
        <v>29</v>
      </c>
      <c r="G325" s="91">
        <v>110000</v>
      </c>
      <c r="H325" s="91">
        <v>0</v>
      </c>
      <c r="I325" s="91"/>
      <c r="J325" s="92"/>
      <c r="K325" s="110"/>
    </row>
    <row r="326" spans="1:11" s="42" customFormat="1">
      <c r="A326" s="39" t="s">
        <v>516</v>
      </c>
      <c r="B326" s="39" t="s">
        <v>20</v>
      </c>
      <c r="C326" s="61" t="s">
        <v>558</v>
      </c>
      <c r="D326" s="19"/>
      <c r="E326" s="18" t="s">
        <v>39</v>
      </c>
      <c r="F326" s="34" t="s">
        <v>29</v>
      </c>
      <c r="G326" s="20">
        <v>0</v>
      </c>
      <c r="H326" s="20">
        <v>0</v>
      </c>
      <c r="I326" s="20"/>
      <c r="J326" s="23"/>
      <c r="K326" s="22"/>
    </row>
    <row r="327" spans="1:11" s="42" customFormat="1">
      <c r="A327" s="39" t="s">
        <v>517</v>
      </c>
      <c r="B327" s="39" t="s">
        <v>20</v>
      </c>
      <c r="C327" s="61" t="s">
        <v>557</v>
      </c>
      <c r="D327" s="19"/>
      <c r="E327" s="18" t="s">
        <v>39</v>
      </c>
      <c r="F327" s="34" t="s">
        <v>29</v>
      </c>
      <c r="G327" s="20">
        <v>0</v>
      </c>
      <c r="H327" s="20">
        <v>0</v>
      </c>
      <c r="I327" s="20"/>
      <c r="J327" s="23"/>
      <c r="K327" s="22"/>
    </row>
    <row r="328" spans="1:11" s="42" customFormat="1">
      <c r="A328" s="39" t="s">
        <v>518</v>
      </c>
      <c r="B328" s="39" t="s">
        <v>20</v>
      </c>
      <c r="C328" s="61" t="s">
        <v>556</v>
      </c>
      <c r="D328" s="19"/>
      <c r="E328" s="18" t="s">
        <v>39</v>
      </c>
      <c r="F328" s="34" t="s">
        <v>29</v>
      </c>
      <c r="G328" s="20">
        <v>0</v>
      </c>
      <c r="H328" s="20">
        <v>0</v>
      </c>
      <c r="I328" s="20"/>
      <c r="J328" s="23"/>
      <c r="K328" s="22"/>
    </row>
    <row r="329" spans="1:11" s="42" customFormat="1">
      <c r="A329" s="39" t="s">
        <v>519</v>
      </c>
      <c r="B329" s="39" t="s">
        <v>20</v>
      </c>
      <c r="C329" s="61" t="s">
        <v>555</v>
      </c>
      <c r="D329" s="19"/>
      <c r="E329" s="18" t="s">
        <v>39</v>
      </c>
      <c r="F329" s="34" t="s">
        <v>29</v>
      </c>
      <c r="G329" s="20">
        <v>0</v>
      </c>
      <c r="H329" s="20">
        <v>0</v>
      </c>
      <c r="I329" s="20"/>
      <c r="J329" s="23"/>
      <c r="K329" s="22"/>
    </row>
    <row r="330" spans="1:11" s="42" customFormat="1">
      <c r="A330" s="39" t="s">
        <v>520</v>
      </c>
      <c r="B330" s="39" t="s">
        <v>20</v>
      </c>
      <c r="C330" s="61" t="s">
        <v>554</v>
      </c>
      <c r="D330" s="19"/>
      <c r="E330" s="18" t="s">
        <v>39</v>
      </c>
      <c r="F330" s="34" t="s">
        <v>29</v>
      </c>
      <c r="G330" s="20">
        <v>0</v>
      </c>
      <c r="H330" s="20">
        <v>0</v>
      </c>
      <c r="I330" s="20"/>
      <c r="J330" s="23"/>
      <c r="K330" s="22"/>
    </row>
    <row r="331" spans="1:11" s="42" customFormat="1">
      <c r="A331" s="39" t="s">
        <v>521</v>
      </c>
      <c r="B331" s="39" t="s">
        <v>20</v>
      </c>
      <c r="C331" s="61" t="s">
        <v>553</v>
      </c>
      <c r="D331" s="19"/>
      <c r="E331" s="18" t="s">
        <v>39</v>
      </c>
      <c r="F331" s="34" t="s">
        <v>29</v>
      </c>
      <c r="G331" s="20">
        <v>0</v>
      </c>
      <c r="H331" s="20">
        <v>0</v>
      </c>
      <c r="I331" s="20"/>
      <c r="J331" s="23"/>
      <c r="K331" s="22"/>
    </row>
    <row r="332" spans="1:11" s="42" customFormat="1">
      <c r="A332" s="87" t="s">
        <v>522</v>
      </c>
      <c r="B332" s="87" t="s">
        <v>20</v>
      </c>
      <c r="C332" s="181" t="s">
        <v>552</v>
      </c>
      <c r="D332" s="88"/>
      <c r="E332" s="97" t="s">
        <v>33</v>
      </c>
      <c r="F332" s="90" t="s">
        <v>5</v>
      </c>
      <c r="G332" s="91">
        <v>8816.73</v>
      </c>
      <c r="H332" s="91">
        <v>0</v>
      </c>
      <c r="I332" s="91"/>
      <c r="J332" s="92"/>
      <c r="K332" s="110"/>
    </row>
    <row r="333" spans="1:11" s="42" customFormat="1">
      <c r="A333" s="87" t="s">
        <v>523</v>
      </c>
      <c r="B333" s="87" t="s">
        <v>20</v>
      </c>
      <c r="C333" s="181" t="s">
        <v>551</v>
      </c>
      <c r="D333" s="88"/>
      <c r="E333" s="97"/>
      <c r="F333" s="90" t="s">
        <v>5</v>
      </c>
      <c r="G333" s="91">
        <v>50000</v>
      </c>
      <c r="H333" s="91">
        <v>0</v>
      </c>
      <c r="I333" s="91"/>
      <c r="J333" s="92"/>
      <c r="K333" s="110"/>
    </row>
    <row r="334" spans="1:11" s="42" customFormat="1">
      <c r="A334" s="87" t="s">
        <v>524</v>
      </c>
      <c r="B334" s="87" t="s">
        <v>20</v>
      </c>
      <c r="C334" s="181" t="s">
        <v>550</v>
      </c>
      <c r="D334" s="88"/>
      <c r="E334" s="97" t="s">
        <v>25</v>
      </c>
      <c r="F334" s="90" t="s">
        <v>29</v>
      </c>
      <c r="G334" s="91">
        <v>23000</v>
      </c>
      <c r="H334" s="91">
        <v>0</v>
      </c>
      <c r="I334" s="91"/>
      <c r="J334" s="92"/>
      <c r="K334" s="110"/>
    </row>
    <row r="335" spans="1:11" s="42" customFormat="1">
      <c r="A335" s="39" t="s">
        <v>525</v>
      </c>
      <c r="B335" s="39" t="s">
        <v>20</v>
      </c>
      <c r="C335" s="61" t="s">
        <v>549</v>
      </c>
      <c r="D335" s="19"/>
      <c r="E335" s="18" t="s">
        <v>39</v>
      </c>
      <c r="F335" s="34" t="s">
        <v>29</v>
      </c>
      <c r="G335" s="20">
        <v>0</v>
      </c>
      <c r="H335" s="20">
        <v>0</v>
      </c>
      <c r="I335" s="20"/>
      <c r="J335" s="23"/>
      <c r="K335" s="22"/>
    </row>
    <row r="336" spans="1:11" s="42" customFormat="1">
      <c r="A336" s="71" t="s">
        <v>526</v>
      </c>
      <c r="B336" s="71" t="s">
        <v>20</v>
      </c>
      <c r="C336" s="193" t="s">
        <v>282</v>
      </c>
      <c r="D336" s="73"/>
      <c r="E336" s="72" t="s">
        <v>26</v>
      </c>
      <c r="F336" s="74" t="s">
        <v>5</v>
      </c>
      <c r="G336" s="75">
        <v>25000</v>
      </c>
      <c r="H336" s="75">
        <v>25000</v>
      </c>
      <c r="I336" s="75"/>
      <c r="J336" s="76"/>
      <c r="K336" s="77"/>
    </row>
    <row r="337" spans="1:11" s="42" customFormat="1">
      <c r="A337" s="87" t="s">
        <v>757</v>
      </c>
      <c r="B337" s="87" t="s">
        <v>20</v>
      </c>
      <c r="C337" s="165" t="s">
        <v>758</v>
      </c>
      <c r="D337" s="88"/>
      <c r="E337" s="97" t="s">
        <v>25</v>
      </c>
      <c r="F337" s="90" t="s">
        <v>5</v>
      </c>
      <c r="G337" s="91">
        <v>19781.07</v>
      </c>
      <c r="H337" s="317">
        <v>0</v>
      </c>
      <c r="I337" s="91"/>
      <c r="J337" s="92"/>
      <c r="K337" s="110"/>
    </row>
    <row r="338" spans="1:11" s="35" customFormat="1">
      <c r="A338" s="98" t="s">
        <v>378</v>
      </c>
      <c r="B338" s="98" t="s">
        <v>8</v>
      </c>
      <c r="C338" s="160" t="s">
        <v>81</v>
      </c>
      <c r="D338" s="99"/>
      <c r="E338" s="126" t="s">
        <v>45</v>
      </c>
      <c r="F338" s="101" t="s">
        <v>5</v>
      </c>
      <c r="G338" s="127">
        <v>172934.74</v>
      </c>
      <c r="H338" s="129">
        <v>95835.38</v>
      </c>
      <c r="I338" s="102"/>
      <c r="J338" s="120"/>
      <c r="K338" s="104"/>
    </row>
    <row r="339" spans="1:11" s="35" customFormat="1">
      <c r="A339" s="71" t="s">
        <v>379</v>
      </c>
      <c r="B339" s="71" t="s">
        <v>8</v>
      </c>
      <c r="C339" s="85" t="s">
        <v>82</v>
      </c>
      <c r="D339" s="70"/>
      <c r="E339" s="72" t="s">
        <v>45</v>
      </c>
      <c r="F339" s="74" t="s">
        <v>5</v>
      </c>
      <c r="G339" s="81">
        <v>10000</v>
      </c>
      <c r="H339" s="83">
        <v>10000</v>
      </c>
      <c r="I339" s="75"/>
      <c r="J339" s="70"/>
      <c r="K339" s="80"/>
    </row>
    <row r="340" spans="1:11" s="35" customFormat="1">
      <c r="A340" s="98" t="s">
        <v>380</v>
      </c>
      <c r="B340" s="98" t="s">
        <v>8</v>
      </c>
      <c r="C340" s="160" t="s">
        <v>107</v>
      </c>
      <c r="D340" s="99"/>
      <c r="E340" s="126" t="s">
        <v>74</v>
      </c>
      <c r="F340" s="101" t="s">
        <v>5</v>
      </c>
      <c r="G340" s="102">
        <v>10317.57</v>
      </c>
      <c r="H340" s="129">
        <v>10317.57</v>
      </c>
      <c r="I340" s="102"/>
      <c r="J340" s="120"/>
      <c r="K340" s="104"/>
    </row>
    <row r="341" spans="1:11" s="35" customFormat="1">
      <c r="A341" s="87" t="s">
        <v>381</v>
      </c>
      <c r="B341" s="87" t="s">
        <v>8</v>
      </c>
      <c r="C341" s="119" t="s">
        <v>108</v>
      </c>
      <c r="D341" s="88"/>
      <c r="E341" s="97" t="s">
        <v>25</v>
      </c>
      <c r="F341" s="90" t="s">
        <v>29</v>
      </c>
      <c r="G341" s="91">
        <v>20000</v>
      </c>
      <c r="H341" s="91">
        <v>14847</v>
      </c>
      <c r="I341" s="91"/>
      <c r="J341" s="107"/>
      <c r="K341" s="93"/>
    </row>
    <row r="342" spans="1:11" s="35" customFormat="1">
      <c r="A342" s="87" t="s">
        <v>382</v>
      </c>
      <c r="B342" s="87" t="s">
        <v>8</v>
      </c>
      <c r="C342" s="119" t="s">
        <v>109</v>
      </c>
      <c r="D342" s="88"/>
      <c r="E342" s="97" t="s">
        <v>26</v>
      </c>
      <c r="F342" s="90" t="s">
        <v>5</v>
      </c>
      <c r="G342" s="91">
        <v>8640</v>
      </c>
      <c r="H342" s="91">
        <v>0</v>
      </c>
      <c r="I342" s="91"/>
      <c r="J342" s="107"/>
      <c r="K342" s="93"/>
    </row>
    <row r="343" spans="1:11" s="35" customFormat="1">
      <c r="A343" s="87" t="s">
        <v>383</v>
      </c>
      <c r="B343" s="87" t="s">
        <v>8</v>
      </c>
      <c r="C343" s="119" t="s">
        <v>110</v>
      </c>
      <c r="D343" s="88"/>
      <c r="E343" s="97" t="s">
        <v>39</v>
      </c>
      <c r="F343" s="90" t="s">
        <v>29</v>
      </c>
      <c r="G343" s="91">
        <v>10000</v>
      </c>
      <c r="H343" s="91">
        <v>0</v>
      </c>
      <c r="I343" s="91"/>
      <c r="J343" s="107"/>
      <c r="K343" s="93"/>
    </row>
    <row r="344" spans="1:11" s="42" customFormat="1">
      <c r="A344" s="43" t="s">
        <v>384</v>
      </c>
      <c r="B344" s="43" t="s">
        <v>8</v>
      </c>
      <c r="C344" s="330" t="s">
        <v>306</v>
      </c>
      <c r="D344" s="14"/>
      <c r="E344" s="6" t="s">
        <v>39</v>
      </c>
      <c r="F344" s="33" t="s">
        <v>5</v>
      </c>
      <c r="G344" s="7">
        <v>0</v>
      </c>
      <c r="H344" s="7">
        <v>0</v>
      </c>
      <c r="I344" s="7"/>
      <c r="J344" s="13"/>
      <c r="K344" s="15"/>
    </row>
    <row r="345" spans="1:11" s="35" customFormat="1">
      <c r="A345" s="98" t="s">
        <v>385</v>
      </c>
      <c r="B345" s="98" t="s">
        <v>8</v>
      </c>
      <c r="C345" s="160" t="s">
        <v>307</v>
      </c>
      <c r="D345" s="99"/>
      <c r="E345" s="126" t="s">
        <v>39</v>
      </c>
      <c r="F345" s="101" t="s">
        <v>5</v>
      </c>
      <c r="G345" s="102">
        <v>20000</v>
      </c>
      <c r="H345" s="102">
        <v>14657.48</v>
      </c>
      <c r="I345" s="102"/>
      <c r="J345" s="120"/>
      <c r="K345" s="104"/>
    </row>
    <row r="346" spans="1:11" s="35" customFormat="1">
      <c r="A346" s="71" t="s">
        <v>386</v>
      </c>
      <c r="B346" s="71" t="s">
        <v>8</v>
      </c>
      <c r="C346" s="85" t="s">
        <v>308</v>
      </c>
      <c r="D346" s="73"/>
      <c r="E346" s="72" t="s">
        <v>39</v>
      </c>
      <c r="F346" s="74" t="s">
        <v>5</v>
      </c>
      <c r="G346" s="75">
        <v>1200</v>
      </c>
      <c r="H346" s="75">
        <v>1200</v>
      </c>
      <c r="I346" s="75"/>
      <c r="J346" s="76"/>
      <c r="K346" s="77"/>
    </row>
    <row r="347" spans="1:11" s="35" customFormat="1">
      <c r="A347" s="39" t="s">
        <v>387</v>
      </c>
      <c r="B347" s="39" t="s">
        <v>8</v>
      </c>
      <c r="C347" s="54" t="s">
        <v>309</v>
      </c>
      <c r="D347" s="19"/>
      <c r="E347" s="18" t="s">
        <v>39</v>
      </c>
      <c r="F347" s="34" t="s">
        <v>29</v>
      </c>
      <c r="G347" s="20">
        <v>0</v>
      </c>
      <c r="H347" s="20">
        <v>0</v>
      </c>
      <c r="I347" s="20"/>
      <c r="J347" s="23"/>
      <c r="K347" s="53"/>
    </row>
    <row r="348" spans="1:11" s="35" customFormat="1">
      <c r="A348" s="98" t="s">
        <v>388</v>
      </c>
      <c r="B348" s="98" t="s">
        <v>8</v>
      </c>
      <c r="C348" s="160" t="s">
        <v>310</v>
      </c>
      <c r="D348" s="99"/>
      <c r="E348" s="126" t="s">
        <v>25</v>
      </c>
      <c r="F348" s="101" t="s">
        <v>5</v>
      </c>
      <c r="G348" s="102">
        <v>2000</v>
      </c>
      <c r="H348" s="102">
        <v>1500</v>
      </c>
      <c r="I348" s="102"/>
      <c r="J348" s="103"/>
      <c r="K348" s="113"/>
    </row>
    <row r="349" spans="1:11" s="84" customFormat="1">
      <c r="A349" s="214" t="s">
        <v>527</v>
      </c>
      <c r="B349" s="214" t="s">
        <v>8</v>
      </c>
      <c r="C349" s="196" t="s">
        <v>548</v>
      </c>
      <c r="D349" s="215"/>
      <c r="E349" s="216" t="s">
        <v>39</v>
      </c>
      <c r="F349" s="217" t="s">
        <v>29</v>
      </c>
      <c r="G349" s="218">
        <v>0</v>
      </c>
      <c r="H349" s="218">
        <v>0</v>
      </c>
      <c r="I349" s="218"/>
      <c r="J349" s="219"/>
      <c r="K349" s="220"/>
    </row>
    <row r="350" spans="1:11" s="35" customFormat="1">
      <c r="A350" s="71" t="s">
        <v>528</v>
      </c>
      <c r="B350" s="71" t="s">
        <v>8</v>
      </c>
      <c r="C350" s="85" t="s">
        <v>547</v>
      </c>
      <c r="D350" s="73"/>
      <c r="E350" s="72" t="s">
        <v>26</v>
      </c>
      <c r="F350" s="74" t="s">
        <v>5</v>
      </c>
      <c r="G350" s="75">
        <v>10000</v>
      </c>
      <c r="H350" s="75">
        <v>10000</v>
      </c>
      <c r="I350" s="75"/>
      <c r="J350" s="76"/>
      <c r="K350" s="77"/>
    </row>
    <row r="351" spans="1:11" s="35" customFormat="1">
      <c r="A351" s="39" t="s">
        <v>529</v>
      </c>
      <c r="B351" s="39" t="s">
        <v>8</v>
      </c>
      <c r="C351" s="227" t="s">
        <v>546</v>
      </c>
      <c r="D351" s="19"/>
      <c r="E351" s="18" t="s">
        <v>39</v>
      </c>
      <c r="F351" s="34" t="s">
        <v>29</v>
      </c>
      <c r="G351" s="20">
        <v>0</v>
      </c>
      <c r="H351" s="20">
        <v>0</v>
      </c>
      <c r="I351" s="20"/>
      <c r="J351" s="23"/>
      <c r="K351" s="53"/>
    </row>
    <row r="352" spans="1:11" s="35" customFormat="1">
      <c r="A352" s="39" t="s">
        <v>530</v>
      </c>
      <c r="B352" s="39" t="s">
        <v>8</v>
      </c>
      <c r="C352" s="58" t="s">
        <v>545</v>
      </c>
      <c r="D352" s="19"/>
      <c r="E352" s="18" t="s">
        <v>39</v>
      </c>
      <c r="F352" s="34" t="s">
        <v>29</v>
      </c>
      <c r="G352" s="20">
        <v>0</v>
      </c>
      <c r="H352" s="20">
        <v>0</v>
      </c>
      <c r="I352" s="20"/>
      <c r="J352" s="23"/>
      <c r="K352" s="53"/>
    </row>
    <row r="353" spans="1:11" s="35" customFormat="1">
      <c r="A353" s="43" t="s">
        <v>531</v>
      </c>
      <c r="B353" s="43" t="s">
        <v>8</v>
      </c>
      <c r="C353" s="59" t="s">
        <v>544</v>
      </c>
      <c r="D353" s="14"/>
      <c r="E353" s="6"/>
      <c r="F353" s="33" t="s">
        <v>5</v>
      </c>
      <c r="G353" s="7">
        <v>0</v>
      </c>
      <c r="H353" s="7">
        <v>0</v>
      </c>
      <c r="I353" s="7"/>
      <c r="J353" s="17"/>
      <c r="K353" s="190"/>
    </row>
    <row r="354" spans="1:11" s="35" customFormat="1">
      <c r="A354" s="39" t="s">
        <v>532</v>
      </c>
      <c r="B354" s="39" t="s">
        <v>8</v>
      </c>
      <c r="C354" s="58" t="s">
        <v>543</v>
      </c>
      <c r="D354" s="19"/>
      <c r="E354" s="18" t="s">
        <v>39</v>
      </c>
      <c r="F354" s="34" t="s">
        <v>29</v>
      </c>
      <c r="G354" s="20">
        <v>0</v>
      </c>
      <c r="H354" s="20">
        <v>0</v>
      </c>
      <c r="I354" s="20"/>
      <c r="J354" s="23"/>
      <c r="K354" s="53"/>
    </row>
    <row r="355" spans="1:11" s="35" customFormat="1">
      <c r="A355" s="39" t="s">
        <v>533</v>
      </c>
      <c r="B355" s="39" t="s">
        <v>8</v>
      </c>
      <c r="C355" s="58" t="s">
        <v>542</v>
      </c>
      <c r="D355" s="19"/>
      <c r="E355" s="18" t="s">
        <v>39</v>
      </c>
      <c r="F355" s="34" t="s">
        <v>29</v>
      </c>
      <c r="G355" s="20">
        <v>0</v>
      </c>
      <c r="H355" s="20">
        <v>0</v>
      </c>
      <c r="I355" s="20"/>
      <c r="J355" s="23"/>
      <c r="K355" s="53"/>
    </row>
    <row r="356" spans="1:11" s="35" customFormat="1">
      <c r="A356" s="39" t="s">
        <v>534</v>
      </c>
      <c r="B356" s="39" t="s">
        <v>8</v>
      </c>
      <c r="C356" s="58" t="s">
        <v>541</v>
      </c>
      <c r="D356" s="19"/>
      <c r="E356" s="18" t="s">
        <v>39</v>
      </c>
      <c r="F356" s="34" t="s">
        <v>29</v>
      </c>
      <c r="G356" s="20">
        <v>0</v>
      </c>
      <c r="H356" s="20">
        <v>0</v>
      </c>
      <c r="I356" s="20"/>
      <c r="J356" s="23"/>
      <c r="K356" s="53"/>
    </row>
    <row r="357" spans="1:11" s="35" customFormat="1">
      <c r="A357" s="39" t="s">
        <v>535</v>
      </c>
      <c r="B357" s="39" t="s">
        <v>8</v>
      </c>
      <c r="C357" s="58" t="s">
        <v>540</v>
      </c>
      <c r="D357" s="19"/>
      <c r="E357" s="18" t="s">
        <v>39</v>
      </c>
      <c r="F357" s="34" t="s">
        <v>29</v>
      </c>
      <c r="G357" s="20">
        <v>0</v>
      </c>
      <c r="H357" s="20">
        <v>0</v>
      </c>
      <c r="I357" s="20"/>
      <c r="J357" s="23"/>
      <c r="K357" s="53"/>
    </row>
    <row r="358" spans="1:11" s="35" customFormat="1">
      <c r="A358" s="306" t="s">
        <v>536</v>
      </c>
      <c r="B358" s="306" t="s">
        <v>8</v>
      </c>
      <c r="C358" s="331" t="s">
        <v>539</v>
      </c>
      <c r="D358" s="308"/>
      <c r="E358" s="309" t="s">
        <v>39</v>
      </c>
      <c r="F358" s="310" t="s">
        <v>29</v>
      </c>
      <c r="G358" s="311">
        <v>63575</v>
      </c>
      <c r="H358" s="311">
        <v>63575</v>
      </c>
      <c r="I358" s="311"/>
      <c r="J358" s="315"/>
      <c r="K358" s="313"/>
    </row>
    <row r="359" spans="1:11" s="35" customFormat="1">
      <c r="A359" s="236" t="s">
        <v>537</v>
      </c>
      <c r="B359" s="236" t="s">
        <v>8</v>
      </c>
      <c r="C359" s="293" t="s">
        <v>538</v>
      </c>
      <c r="D359" s="238"/>
      <c r="E359" s="258" t="s">
        <v>39</v>
      </c>
      <c r="F359" s="240" t="s">
        <v>29</v>
      </c>
      <c r="G359" s="241">
        <v>25000</v>
      </c>
      <c r="H359" s="241">
        <v>25000</v>
      </c>
      <c r="I359" s="241"/>
      <c r="J359" s="242"/>
      <c r="K359" s="283"/>
    </row>
    <row r="360" spans="1:11" s="35" customFormat="1">
      <c r="A360" s="87" t="s">
        <v>759</v>
      </c>
      <c r="B360" s="87" t="s">
        <v>8</v>
      </c>
      <c r="C360" s="320" t="s">
        <v>764</v>
      </c>
      <c r="D360" s="88"/>
      <c r="E360" s="97" t="s">
        <v>26</v>
      </c>
      <c r="F360" s="90" t="s">
        <v>5</v>
      </c>
      <c r="G360" s="91">
        <v>10800</v>
      </c>
      <c r="H360" s="91">
        <v>0</v>
      </c>
      <c r="I360" s="91"/>
      <c r="J360" s="92"/>
      <c r="K360" s="110"/>
    </row>
    <row r="361" spans="1:11" s="35" customFormat="1" ht="45">
      <c r="A361" s="248" t="s">
        <v>760</v>
      </c>
      <c r="B361" s="248" t="s">
        <v>8</v>
      </c>
      <c r="C361" s="321" t="s">
        <v>765</v>
      </c>
      <c r="D361" s="249"/>
      <c r="E361" s="319" t="s">
        <v>39</v>
      </c>
      <c r="F361" s="251" t="s">
        <v>29</v>
      </c>
      <c r="G361" s="252">
        <v>244867.72</v>
      </c>
      <c r="H361" s="252">
        <v>244867.72</v>
      </c>
      <c r="I361" s="252"/>
      <c r="J361" s="253"/>
      <c r="K361" s="254"/>
    </row>
    <row r="362" spans="1:11" s="35" customFormat="1" ht="45">
      <c r="A362" s="248" t="s">
        <v>761</v>
      </c>
      <c r="B362" s="248" t="s">
        <v>8</v>
      </c>
      <c r="C362" s="321" t="s">
        <v>766</v>
      </c>
      <c r="D362" s="249"/>
      <c r="E362" s="319" t="s">
        <v>39</v>
      </c>
      <c r="F362" s="251" t="s">
        <v>29</v>
      </c>
      <c r="G362" s="252">
        <v>19920</v>
      </c>
      <c r="H362" s="252">
        <v>19920</v>
      </c>
      <c r="I362" s="252"/>
      <c r="J362" s="253"/>
      <c r="K362" s="254"/>
    </row>
    <row r="363" spans="1:11" s="35" customFormat="1" ht="30">
      <c r="A363" s="322" t="s">
        <v>762</v>
      </c>
      <c r="B363" s="322" t="s">
        <v>8</v>
      </c>
      <c r="C363" s="329" t="s">
        <v>767</v>
      </c>
      <c r="D363" s="323"/>
      <c r="E363" s="324" t="s">
        <v>28</v>
      </c>
      <c r="F363" s="325" t="s">
        <v>5</v>
      </c>
      <c r="G363" s="326">
        <v>2500</v>
      </c>
      <c r="H363" s="326">
        <v>1790.88</v>
      </c>
      <c r="I363" s="326"/>
      <c r="J363" s="327"/>
      <c r="K363" s="328"/>
    </row>
    <row r="364" spans="1:11" s="35" customFormat="1">
      <c r="A364" s="87" t="s">
        <v>763</v>
      </c>
      <c r="B364" s="87" t="s">
        <v>8</v>
      </c>
      <c r="C364" s="318" t="s">
        <v>768</v>
      </c>
      <c r="D364" s="88"/>
      <c r="E364" s="97" t="s">
        <v>74</v>
      </c>
      <c r="F364" s="90" t="s">
        <v>5</v>
      </c>
      <c r="G364" s="91">
        <v>2682.43</v>
      </c>
      <c r="H364" s="91">
        <v>0</v>
      </c>
      <c r="I364" s="91"/>
      <c r="J364" s="92"/>
      <c r="K364" s="110"/>
    </row>
    <row r="365" spans="1:11" ht="23.25">
      <c r="A365" s="8"/>
      <c r="B365" s="8"/>
      <c r="C365" s="9"/>
      <c r="D365" s="10"/>
      <c r="E365" s="9"/>
      <c r="F365" s="36"/>
      <c r="G365" s="38">
        <f>SUBTOTAL(109,Table6[Max Spend])</f>
        <v>7279004.6700000027</v>
      </c>
      <c r="H365" s="38">
        <f>SUBTOTAL(109,Table6[YTD Expenses])</f>
        <v>4020956.9099999997</v>
      </c>
      <c r="I365" s="11"/>
      <c r="J365" s="12"/>
      <c r="K365" s="12"/>
    </row>
    <row r="367" spans="1:11">
      <c r="E367" s="1" t="s">
        <v>394</v>
      </c>
      <c r="G367" s="4">
        <f>5500000+5500000</f>
        <v>11000000</v>
      </c>
      <c r="H367" s="4">
        <f>5500000+5500000</f>
        <v>11000000</v>
      </c>
      <c r="I367" s="4"/>
      <c r="J367" s="27"/>
    </row>
    <row r="368" spans="1:11" s="3" customFormat="1">
      <c r="C368" s="1"/>
      <c r="E368" s="1" t="s">
        <v>395</v>
      </c>
      <c r="F368" s="37"/>
      <c r="G368" s="29">
        <v>1779004.54</v>
      </c>
      <c r="H368" s="29">
        <v>1779004.54</v>
      </c>
      <c r="I368" s="4"/>
      <c r="J368" s="27"/>
    </row>
    <row r="369" spans="1:10" s="3" customFormat="1">
      <c r="C369" s="1"/>
      <c r="E369" s="1" t="s">
        <v>396</v>
      </c>
      <c r="F369" s="37"/>
      <c r="G369" s="28">
        <f>SUM(G367:G368)</f>
        <v>12779004.539999999</v>
      </c>
      <c r="H369" s="28">
        <f>SUM(H367:H368)</f>
        <v>12779004.539999999</v>
      </c>
      <c r="I369" s="4"/>
      <c r="J369" s="27"/>
    </row>
    <row r="370" spans="1:10" s="3" customFormat="1" ht="15.75" thickBot="1">
      <c r="C370" s="1"/>
      <c r="E370" s="1" t="s">
        <v>38</v>
      </c>
      <c r="F370" s="37"/>
      <c r="G370" s="30">
        <f>+G369-Table6[[#Totals],[Max Spend]]</f>
        <v>5499999.8699999964</v>
      </c>
      <c r="H370" s="30">
        <f>+H369-Table6[[#Totals],[YTD Expenses]]</f>
        <v>8758047.629999999</v>
      </c>
      <c r="I370" s="4"/>
      <c r="J370" s="27"/>
    </row>
    <row r="371" spans="1:10" s="3" customFormat="1" ht="15.75" thickTop="1">
      <c r="C371" s="1"/>
      <c r="E371" s="1"/>
      <c r="F371" s="37"/>
      <c r="G371" s="4"/>
      <c r="H371" s="4"/>
      <c r="I371" s="4"/>
      <c r="J371" s="27"/>
    </row>
    <row r="372" spans="1:10">
      <c r="A372" s="16"/>
      <c r="B372" s="16"/>
      <c r="C372" s="259" t="s">
        <v>12</v>
      </c>
      <c r="H372" s="4"/>
    </row>
    <row r="373" spans="1:10" s="3" customFormat="1">
      <c r="A373" s="26"/>
      <c r="B373" s="26"/>
      <c r="C373" s="260" t="s">
        <v>31</v>
      </c>
      <c r="E373" s="1"/>
      <c r="F373" s="37"/>
      <c r="G373" s="50"/>
      <c r="H373" s="50"/>
      <c r="J373" s="5"/>
    </row>
    <row r="374" spans="1:10" s="3" customFormat="1">
      <c r="A374" s="25"/>
      <c r="B374" s="25"/>
      <c r="C374" s="260" t="s">
        <v>32</v>
      </c>
      <c r="E374" s="1"/>
      <c r="F374" s="37"/>
      <c r="G374" s="50"/>
      <c r="H374" s="50"/>
      <c r="J374" s="5"/>
    </row>
    <row r="375" spans="1:10" s="3" customFormat="1">
      <c r="A375" s="24"/>
      <c r="B375" s="24"/>
      <c r="C375" s="259" t="s">
        <v>30</v>
      </c>
      <c r="E375" s="1"/>
      <c r="F375" s="37"/>
      <c r="G375" s="50"/>
      <c r="H375" s="50"/>
      <c r="J375" s="5"/>
    </row>
    <row r="376" spans="1:10">
      <c r="A376" s="52"/>
      <c r="B376" s="52"/>
      <c r="C376" s="261" t="s">
        <v>21</v>
      </c>
      <c r="G376" s="50"/>
      <c r="H376" s="50"/>
    </row>
    <row r="377" spans="1:10">
      <c r="A377" s="69"/>
      <c r="B377" s="69"/>
      <c r="C377" s="261" t="s">
        <v>92</v>
      </c>
      <c r="G377" s="50"/>
      <c r="H377" s="50"/>
    </row>
    <row r="378" spans="1:10">
      <c r="G378" s="50"/>
      <c r="H378" s="50"/>
    </row>
    <row r="379" spans="1:10">
      <c r="G379" s="50"/>
      <c r="H379" s="50"/>
    </row>
    <row r="380" spans="1:10">
      <c r="G380" s="50"/>
      <c r="H380" s="50"/>
    </row>
    <row r="381" spans="1:10">
      <c r="G381" s="50"/>
      <c r="H381" s="50"/>
    </row>
    <row r="382" spans="1:10">
      <c r="G382" s="50"/>
      <c r="H382" s="50"/>
    </row>
    <row r="383" spans="1:10">
      <c r="G383" s="50"/>
      <c r="H383" s="50"/>
    </row>
    <row r="384" spans="1:10">
      <c r="G384" s="50"/>
      <c r="H384" s="50"/>
    </row>
    <row r="385" spans="7:8">
      <c r="G385" s="50"/>
      <c r="H385" s="50"/>
    </row>
    <row r="386" spans="7:8">
      <c r="G386" s="50"/>
      <c r="H386" s="50"/>
    </row>
    <row r="387" spans="7:8">
      <c r="G387" s="50"/>
      <c r="H387" s="50"/>
    </row>
    <row r="388" spans="7:8">
      <c r="G388" s="50"/>
      <c r="H388" s="50"/>
    </row>
    <row r="389" spans="7:8">
      <c r="G389" s="50"/>
      <c r="H389" s="50"/>
    </row>
    <row r="390" spans="7:8">
      <c r="G390" s="50"/>
      <c r="H390" s="50"/>
    </row>
    <row r="391" spans="7:8">
      <c r="G391" s="50"/>
      <c r="H391" s="50"/>
    </row>
    <row r="392" spans="7:8">
      <c r="H392" s="50"/>
    </row>
    <row r="393" spans="7:8">
      <c r="H393" s="50"/>
    </row>
    <row r="394" spans="7:8">
      <c r="H394" s="50"/>
    </row>
    <row r="395" spans="7:8">
      <c r="H395" s="50"/>
    </row>
    <row r="396" spans="7:8">
      <c r="H396" s="50"/>
    </row>
    <row r="397" spans="7:8">
      <c r="H397" s="50"/>
    </row>
    <row r="398" spans="7:8">
      <c r="H398" s="50"/>
    </row>
    <row r="399" spans="7:8">
      <c r="H399" s="50"/>
    </row>
    <row r="400" spans="7:8">
      <c r="H400" s="50"/>
    </row>
    <row r="401" spans="8:8">
      <c r="H401" s="50"/>
    </row>
    <row r="402" spans="8:8">
      <c r="H402" s="50"/>
    </row>
    <row r="403" spans="8:8">
      <c r="H403" s="50"/>
    </row>
    <row r="404" spans="8:8">
      <c r="H404" s="50"/>
    </row>
    <row r="405" spans="8:8">
      <c r="H405" s="50"/>
    </row>
    <row r="406" spans="8:8">
      <c r="H406" s="50"/>
    </row>
    <row r="407" spans="8:8">
      <c r="H407" s="50"/>
    </row>
    <row r="408" spans="8:8">
      <c r="H408" s="50"/>
    </row>
    <row r="409" spans="8:8">
      <c r="H409" s="50"/>
    </row>
    <row r="410" spans="8:8">
      <c r="H410" s="50"/>
    </row>
    <row r="411" spans="8:8">
      <c r="H411" s="50"/>
    </row>
    <row r="412" spans="8:8">
      <c r="H412" s="50"/>
    </row>
    <row r="413" spans="8:8">
      <c r="H413" s="50"/>
    </row>
    <row r="414" spans="8:8">
      <c r="H414" s="50"/>
    </row>
    <row r="415" spans="8:8">
      <c r="H415" s="50"/>
    </row>
    <row r="416" spans="8:8">
      <c r="H416" s="50"/>
    </row>
    <row r="417" spans="8:8">
      <c r="H417" s="50"/>
    </row>
    <row r="418" spans="8:8">
      <c r="H418" s="50"/>
    </row>
    <row r="419" spans="8:8">
      <c r="H419" s="50"/>
    </row>
    <row r="420" spans="8:8">
      <c r="H420" s="50"/>
    </row>
    <row r="421" spans="8:8">
      <c r="H421" s="50"/>
    </row>
    <row r="422" spans="8:8">
      <c r="H422" s="50"/>
    </row>
    <row r="423" spans="8:8">
      <c r="H423" s="50"/>
    </row>
    <row r="424" spans="8:8">
      <c r="H424" s="50"/>
    </row>
  </sheetData>
  <phoneticPr fontId="8" type="noConversion"/>
  <pageMargins left="0.7" right="0.7" top="0.75" bottom="0.75" header="0.3" footer="0.3"/>
  <pageSetup paperSize="5" scale="58" orientation="landscape" r:id="rId1"/>
  <headerFooter>
    <oddHeader>&amp;C&amp;"-,Bold"&amp;16COUNCIL DISTRICT SERVICE FUND FY2015</oddHeader>
    <oddFooter>Page &amp;P of &amp;N</oddFooter>
  </headerFooter>
  <rowBreaks count="1" manualBreakCount="1">
    <brk id="340" max="16383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60F6-33D5-4A12-86E5-573624085B12}">
  <dimension ref="A3:C15"/>
  <sheetViews>
    <sheetView workbookViewId="0">
      <selection activeCell="A4" sqref="A4:C14"/>
    </sheetView>
  </sheetViews>
  <sheetFormatPr defaultRowHeight="15"/>
  <cols>
    <col min="1" max="1" width="13.140625" bestFit="1" customWidth="1"/>
    <col min="2" max="2" width="17.7109375" bestFit="1" customWidth="1"/>
    <col min="3" max="3" width="20" bestFit="1" customWidth="1"/>
  </cols>
  <sheetData>
    <row r="3" spans="1:3">
      <c r="A3" s="47" t="s">
        <v>40</v>
      </c>
      <c r="B3" s="3" t="s">
        <v>42</v>
      </c>
      <c r="C3" s="3" t="s">
        <v>43</v>
      </c>
    </row>
    <row r="4" spans="1:3">
      <c r="A4" s="48" t="s">
        <v>17</v>
      </c>
      <c r="B4" s="49">
        <v>628436.66999999993</v>
      </c>
      <c r="C4" s="49">
        <v>279625.88</v>
      </c>
    </row>
    <row r="5" spans="1:3">
      <c r="A5" s="48" t="s">
        <v>18</v>
      </c>
      <c r="B5" s="49">
        <v>567309.06000000006</v>
      </c>
      <c r="C5" s="49">
        <v>170699.49</v>
      </c>
    </row>
    <row r="6" spans="1:3">
      <c r="A6" s="48" t="s">
        <v>9</v>
      </c>
      <c r="B6" s="49">
        <v>698625.64</v>
      </c>
      <c r="C6" s="49">
        <v>376982.89</v>
      </c>
    </row>
    <row r="7" spans="1:3">
      <c r="A7" s="48" t="s">
        <v>10</v>
      </c>
      <c r="B7" s="49">
        <v>784229.87</v>
      </c>
      <c r="C7" s="49">
        <v>380721.66000000003</v>
      </c>
    </row>
    <row r="8" spans="1:3">
      <c r="A8" s="48" t="s">
        <v>19</v>
      </c>
      <c r="B8" s="49">
        <v>554126.45999999985</v>
      </c>
      <c r="C8" s="49">
        <v>315006.09000000003</v>
      </c>
    </row>
    <row r="9" spans="1:3">
      <c r="A9" s="48" t="s">
        <v>13</v>
      </c>
      <c r="B9" s="49">
        <v>746665.17</v>
      </c>
      <c r="C9" s="49">
        <v>444519.96000000008</v>
      </c>
    </row>
    <row r="10" spans="1:3">
      <c r="A10" s="48" t="s">
        <v>15</v>
      </c>
      <c r="B10" s="49">
        <v>700250.87</v>
      </c>
      <c r="C10" s="49">
        <v>307361.93</v>
      </c>
    </row>
    <row r="11" spans="1:3">
      <c r="A11" s="48" t="s">
        <v>16</v>
      </c>
      <c r="B11" s="49">
        <v>620540.88000000012</v>
      </c>
      <c r="C11" s="49">
        <v>505191.49</v>
      </c>
    </row>
    <row r="12" spans="1:3">
      <c r="A12" s="48" t="s">
        <v>14</v>
      </c>
      <c r="B12" s="49">
        <v>645658.4</v>
      </c>
      <c r="C12" s="49">
        <v>331412.08999999997</v>
      </c>
    </row>
    <row r="13" spans="1:3">
      <c r="A13" s="48" t="s">
        <v>20</v>
      </c>
      <c r="B13" s="49">
        <v>698724.18999999983</v>
      </c>
      <c r="C13" s="49">
        <v>395924.39999999997</v>
      </c>
    </row>
    <row r="14" spans="1:3">
      <c r="A14" s="48" t="s">
        <v>8</v>
      </c>
      <c r="B14" s="49">
        <v>634437.46000000008</v>
      </c>
      <c r="C14" s="49">
        <v>513511.03</v>
      </c>
    </row>
    <row r="15" spans="1:3">
      <c r="A15" s="48" t="s">
        <v>41</v>
      </c>
      <c r="B15" s="49">
        <v>7279004.6699999999</v>
      </c>
      <c r="C15" s="49">
        <v>4020956.91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E3472-41AE-4A3F-B1E5-2460DFE590D9}">
  <dimension ref="A3:C22"/>
  <sheetViews>
    <sheetView workbookViewId="0">
      <selection activeCell="E41" sqref="E41"/>
    </sheetView>
  </sheetViews>
  <sheetFormatPr defaultRowHeight="15"/>
  <cols>
    <col min="1" max="1" width="13.140625" bestFit="1" customWidth="1"/>
    <col min="2" max="2" width="20" bestFit="1" customWidth="1"/>
    <col min="3" max="3" width="17.7109375" bestFit="1" customWidth="1"/>
  </cols>
  <sheetData>
    <row r="3" spans="1:3">
      <c r="A3" s="47" t="s">
        <v>40</v>
      </c>
      <c r="B3" s="3" t="s">
        <v>43</v>
      </c>
      <c r="C3" s="3" t="s">
        <v>42</v>
      </c>
    </row>
    <row r="4" spans="1:3">
      <c r="A4" s="48" t="s">
        <v>28</v>
      </c>
      <c r="B4" s="49">
        <v>52423.42</v>
      </c>
      <c r="C4" s="49">
        <v>58157.65</v>
      </c>
    </row>
    <row r="5" spans="1:3">
      <c r="A5" s="48" t="s">
        <v>34</v>
      </c>
      <c r="B5" s="49">
        <v>6000</v>
      </c>
      <c r="C5" s="49">
        <v>43254.36</v>
      </c>
    </row>
    <row r="6" spans="1:3">
      <c r="A6" s="48" t="s">
        <v>33</v>
      </c>
      <c r="B6" s="49">
        <v>211363.88</v>
      </c>
      <c r="C6" s="49">
        <v>290522.90999999997</v>
      </c>
    </row>
    <row r="7" spans="1:3">
      <c r="A7" s="48" t="s">
        <v>37</v>
      </c>
      <c r="B7" s="49">
        <v>0</v>
      </c>
      <c r="C7" s="49">
        <v>75400</v>
      </c>
    </row>
    <row r="8" spans="1:3">
      <c r="A8" s="48" t="s">
        <v>26</v>
      </c>
      <c r="B8" s="49">
        <v>629344.42999999993</v>
      </c>
      <c r="C8" s="49">
        <v>1037820.1</v>
      </c>
    </row>
    <row r="9" spans="1:3">
      <c r="A9" s="48" t="s">
        <v>25</v>
      </c>
      <c r="B9" s="49">
        <v>781009.1399999999</v>
      </c>
      <c r="C9" s="49">
        <v>2155324.2600000002</v>
      </c>
    </row>
    <row r="10" spans="1:3">
      <c r="A10" s="48" t="s">
        <v>36</v>
      </c>
      <c r="B10" s="49">
        <v>2395.4899999999998</v>
      </c>
      <c r="C10" s="49">
        <v>3000</v>
      </c>
    </row>
    <row r="11" spans="1:3">
      <c r="A11" s="48" t="s">
        <v>39</v>
      </c>
      <c r="B11" s="49">
        <v>1204837.79</v>
      </c>
      <c r="C11" s="49">
        <v>1398016.49</v>
      </c>
    </row>
    <row r="12" spans="1:3">
      <c r="A12" s="48" t="s">
        <v>35</v>
      </c>
      <c r="B12" s="49">
        <v>165000</v>
      </c>
      <c r="C12" s="49">
        <v>177500</v>
      </c>
    </row>
    <row r="13" spans="1:3">
      <c r="A13" s="48" t="s">
        <v>708</v>
      </c>
      <c r="B13" s="49">
        <v>45726.15</v>
      </c>
      <c r="C13" s="49">
        <v>55726.15</v>
      </c>
    </row>
    <row r="14" spans="1:3">
      <c r="A14" s="48" t="s">
        <v>27</v>
      </c>
      <c r="B14" s="49">
        <v>25000</v>
      </c>
      <c r="C14" s="49">
        <v>72000</v>
      </c>
    </row>
    <row r="15" spans="1:3">
      <c r="A15" s="48" t="s">
        <v>60</v>
      </c>
      <c r="B15" s="49">
        <v>13234.19</v>
      </c>
      <c r="C15" s="49">
        <v>111085</v>
      </c>
    </row>
    <row r="16" spans="1:3">
      <c r="A16" s="48" t="s">
        <v>45</v>
      </c>
      <c r="B16" s="49">
        <v>720235.57000000007</v>
      </c>
      <c r="C16" s="49">
        <v>1474062.8900000001</v>
      </c>
    </row>
    <row r="17" spans="1:3">
      <c r="A17" s="48" t="s">
        <v>54</v>
      </c>
      <c r="B17" s="49">
        <v>81712.39</v>
      </c>
      <c r="C17" s="49">
        <v>145540</v>
      </c>
    </row>
    <row r="18" spans="1:3">
      <c r="A18" s="48" t="s">
        <v>74</v>
      </c>
      <c r="B18" s="49">
        <v>48717.94</v>
      </c>
      <c r="C18" s="49">
        <v>126316.45999999999</v>
      </c>
    </row>
    <row r="19" spans="1:3">
      <c r="A19" s="48" t="s">
        <v>287</v>
      </c>
      <c r="B19" s="49">
        <v>23956.52</v>
      </c>
      <c r="C19" s="49">
        <v>30278.400000000001</v>
      </c>
    </row>
    <row r="20" spans="1:3">
      <c r="A20" s="48" t="s">
        <v>672</v>
      </c>
      <c r="B20" s="49">
        <v>10000</v>
      </c>
      <c r="C20" s="49">
        <v>10000</v>
      </c>
    </row>
    <row r="21" spans="1:3">
      <c r="A21" s="48" t="s">
        <v>709</v>
      </c>
      <c r="B21" s="49">
        <v>0</v>
      </c>
      <c r="C21" s="49">
        <v>15000</v>
      </c>
    </row>
    <row r="22" spans="1:3">
      <c r="A22" s="48" t="s">
        <v>41</v>
      </c>
      <c r="B22" s="49">
        <v>4020956.9099999997</v>
      </c>
      <c r="C22" s="49">
        <v>7279004.6700000009</v>
      </c>
    </row>
  </sheetData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CB0E66F2530642823E27B7C19E3DDD" ma:contentTypeVersion="0" ma:contentTypeDescription="Create a new document." ma:contentTypeScope="" ma:versionID="166642234984cca07f070a7e61095e2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0229CB-19A2-4394-BE34-0E9082064E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6C5FE87-4404-436B-AA65-526EF9D465B1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AD3AD28-ABC3-424F-974D-CE26F9D410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CDSF Dashboard</vt:lpstr>
      <vt:lpstr>Totals by District</vt:lpstr>
      <vt:lpstr>Totals by Department</vt:lpstr>
      <vt:lpstr>'CDSF Dashboard'!Print_Area</vt:lpstr>
      <vt:lpstr>'CDSF Dashboard'!Print_Titles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Bracco, Frank - FIN</dc:creator>
  <cp:lastModifiedBy>Hamilton, Merrick - FIN</cp:lastModifiedBy>
  <cp:lastPrinted>2019-09-30T17:32:04Z</cp:lastPrinted>
  <dcterms:created xsi:type="dcterms:W3CDTF">2014-06-27T03:00:41Z</dcterms:created>
  <dcterms:modified xsi:type="dcterms:W3CDTF">2022-09-08T20:08:14Z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0x0101002ACB0E66F2530642823E27B7C19E3DDD</vt:lpwstr>
  </property>
</Properties>
</file>