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pivotTables/pivotTable2.xml" ContentType="application/vnd.openxmlformats-officedocument.spreadsheetml.pivotTab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GROUP\AdministrativeOfficeOfCityCouncil\City Council FY2021\FY21 CDSF\"/>
    </mc:Choice>
  </mc:AlternateContent>
  <xr:revisionPtr revIDLastSave="0" documentId="13_ncr:1_{3C273712-2E99-47CC-AC01-C3863DB0279F}" xr6:coauthVersionLast="45" xr6:coauthVersionMax="45" xr10:uidLastSave="{00000000-0000-0000-0000-000000000000}"/>
  <bookViews>
    <workbookView xWindow="28680" yWindow="-120" windowWidth="29040" windowHeight="17640" tabRatio="572" xr2:uid="{00000000-000D-0000-FFFF-FFFF00000000}"/>
  </bookViews>
  <sheets>
    <sheet name="CDSF Dashboard" sheetId="10" r:id="rId1"/>
    <sheet name="Totals by District" sheetId="15" r:id="rId2"/>
    <sheet name="Totals by Department" sheetId="16" r:id="rId3"/>
  </sheets>
  <definedNames>
    <definedName name="_xlnm.Print_Area" localSheetId="0">'CDSF Dashboard'!$A$1:$K$267</definedName>
    <definedName name="_xlnm.Print_Titles" localSheetId="0">'CDSF Dashboard'!$1:$1</definedName>
  </definedNames>
  <calcPr calcId="191029"/>
  <pivotCaches>
    <pivotCache cacheId="8" r:id="rId4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56" i="10" l="1"/>
  <c r="H256" i="10" l="1"/>
  <c r="H258" i="10" l="1"/>
  <c r="G258" i="10"/>
  <c r="H260" i="10" l="1"/>
  <c r="G260" i="10"/>
  <c r="H261" i="10" l="1"/>
  <c r="G261" i="10"/>
</calcChain>
</file>

<file path=xl/sharedStrings.xml><?xml version="1.0" encoding="utf-8"?>
<sst xmlns="http://schemas.openxmlformats.org/spreadsheetml/2006/main" count="1324" uniqueCount="555">
  <si>
    <t>Project Name</t>
  </si>
  <si>
    <t>Funds</t>
  </si>
  <si>
    <t>Department</t>
  </si>
  <si>
    <t>Max Spend</t>
  </si>
  <si>
    <t>Date Sent</t>
  </si>
  <si>
    <t>Operating</t>
  </si>
  <si>
    <t>Title</t>
  </si>
  <si>
    <t>District</t>
  </si>
  <si>
    <t>K</t>
  </si>
  <si>
    <t>C</t>
  </si>
  <si>
    <t>D</t>
  </si>
  <si>
    <t>Status</t>
  </si>
  <si>
    <t>Completed</t>
  </si>
  <si>
    <t>F</t>
  </si>
  <si>
    <t>I</t>
  </si>
  <si>
    <t>G</t>
  </si>
  <si>
    <t>H</t>
  </si>
  <si>
    <t>A</t>
  </si>
  <si>
    <t>B</t>
  </si>
  <si>
    <t>E</t>
  </si>
  <si>
    <t>J</t>
  </si>
  <si>
    <t>Cancelled</t>
  </si>
  <si>
    <t>YTD Expenses</t>
  </si>
  <si>
    <t>WBS</t>
  </si>
  <si>
    <t>Comments</t>
  </si>
  <si>
    <t>CASE</t>
  </si>
  <si>
    <t>HPD</t>
  </si>
  <si>
    <t>HPARD</t>
  </si>
  <si>
    <t>PD</t>
  </si>
  <si>
    <t>CNL</t>
  </si>
  <si>
    <t>Capital</t>
  </si>
  <si>
    <t>Fund 4515</t>
  </si>
  <si>
    <t>In process</t>
  </si>
  <si>
    <t xml:space="preserve">Metro </t>
  </si>
  <si>
    <t>4 Part time Staffers in HHD</t>
  </si>
  <si>
    <t>HFD</t>
  </si>
  <si>
    <t>DON</t>
  </si>
  <si>
    <t>MOCA</t>
  </si>
  <si>
    <t>OBO</t>
  </si>
  <si>
    <t>HPL</t>
  </si>
  <si>
    <t>HHD</t>
  </si>
  <si>
    <t>DIFFERENCE</t>
  </si>
  <si>
    <t>HPD Overtime - Northwest Division</t>
  </si>
  <si>
    <t>HPW</t>
  </si>
  <si>
    <t>FY2019 BUDGET</t>
  </si>
  <si>
    <t>FY2018 ROLLOVER</t>
  </si>
  <si>
    <t>TOTAL FY2019 BUDGET</t>
  </si>
  <si>
    <t>B-Cycle - Sawyer Yards</t>
  </si>
  <si>
    <t>Makerspaces - Burnett ES, Burbank MS, &amp; Fonville MS</t>
  </si>
  <si>
    <t>Street lights - Green Ash, from Renwick to Alder</t>
  </si>
  <si>
    <t>Row Labels</t>
  </si>
  <si>
    <t>Grand Total</t>
  </si>
  <si>
    <t>Sum of Max Spend</t>
  </si>
  <si>
    <t>Sum of YTD Expenses</t>
  </si>
  <si>
    <t>ATV for patrol on Sims Bayou</t>
  </si>
  <si>
    <t>Street Lights (A-2-19)</t>
  </si>
  <si>
    <t>Microchipping - 500 pets</t>
  </si>
  <si>
    <t>HPD Overtime - North Division</t>
  </si>
  <si>
    <t>Portacans - Lakewood, Rosewood, and Scenic Woods Parks (B-2-19)</t>
  </si>
  <si>
    <t>HOT Team - Illegal Dumping (B-3-19)</t>
  </si>
  <si>
    <t>SWMD</t>
  </si>
  <si>
    <t>Portacans - Scales and Schnur Parks (D-7-19)</t>
  </si>
  <si>
    <t>Robodials (D-13-19)</t>
  </si>
  <si>
    <t>Bay Area Houston Economic Partnership (B-1-19)</t>
  </si>
  <si>
    <t>HFD Station #72 - extractors</t>
  </si>
  <si>
    <t>Shadow Lake - bike trail ($75k)</t>
  </si>
  <si>
    <t>Mounted Patrol sponsorship</t>
  </si>
  <si>
    <t>Big Fix Houston 2020</t>
  </si>
  <si>
    <t>Scrap tire disposal - Greater Northside Management District</t>
  </si>
  <si>
    <t>CASE for Kids - 2018-2019 CITY CONNECTIONS</t>
  </si>
  <si>
    <t>Mini-mural - English &amp; Fulton</t>
  </si>
  <si>
    <t>Mini-murals - intersection of Crosstimbers &amp; Hirsch and Bennington and Hirsch</t>
  </si>
  <si>
    <t>Carnegie, Moody &amp; Tuttle Libraries - charging tables and educational toys</t>
  </si>
  <si>
    <t>Big Fix 2020</t>
  </si>
  <si>
    <t>B-Cycle Station @ Quitman &amp; N. Main</t>
  </si>
  <si>
    <t>Porta Potty Maintenance - Henderson Park</t>
  </si>
  <si>
    <t>MYR</t>
  </si>
  <si>
    <t>HOT Team</t>
  </si>
  <si>
    <t xml:space="preserve">CASE </t>
  </si>
  <si>
    <t>Mini-mural - Houston Ave &amp; White Oak</t>
  </si>
  <si>
    <t>B-Cycle Station at Washington &amp; Silver</t>
  </si>
  <si>
    <t>Matching Grant for Maplewood South-North - Hillcroft esplanade beautification project</t>
  </si>
  <si>
    <t>Love Aquatic Center - pool furniture</t>
  </si>
  <si>
    <t>Oak Forest Aquatic Center - pool furniture</t>
  </si>
  <si>
    <t>Memorial Park Aquatic Center - pool furniture</t>
  </si>
  <si>
    <t>CASE for Kids - 5 Works Inc.</t>
  </si>
  <si>
    <t>B-Cycle Station - NW corner of Westheimer @ Dunlavy</t>
  </si>
  <si>
    <t>Clarity air quality monitors</t>
  </si>
  <si>
    <t>Little Free Libraries @ HPD Southeast and South Central Stations</t>
  </si>
  <si>
    <t>Little Free Libraries @ civic clubs and community centers</t>
  </si>
  <si>
    <t>Work Readiness Fair</t>
  </si>
  <si>
    <t>K-Saw at Stations 10, 83 and 76</t>
  </si>
  <si>
    <t>HPD OT - Midwest</t>
  </si>
  <si>
    <t>Billboards for graduating seniors</t>
  </si>
  <si>
    <t>Little Free Libraries</t>
  </si>
  <si>
    <t>TechConnect Interns</t>
  </si>
  <si>
    <t>HPD OT - South Gessner</t>
  </si>
  <si>
    <t>HPD Midwest - various items in medical trauma kit</t>
  </si>
  <si>
    <t>(blank)</t>
  </si>
  <si>
    <t>Bethel Park - civil rights memorial (including Keith Wade)</t>
  </si>
  <si>
    <t>CompuDot - 318 laptops</t>
  </si>
  <si>
    <t>MOEd</t>
  </si>
  <si>
    <t>HPD -Westside DRT Overtime</t>
  </si>
  <si>
    <t>HFD Station 22 - 2 thermal imaging cameras for HazMat Units</t>
  </si>
  <si>
    <t>Sam Houston Park - repair ADA ramps</t>
  </si>
  <si>
    <t>Tree planting on Howard St.</t>
  </si>
  <si>
    <t>B-Cycle Station @ Mason Park</t>
  </si>
  <si>
    <t>B-Cycle Station @ Lockwood/Telephone</t>
  </si>
  <si>
    <t>Cullinan Park - maintenance and improvements</t>
  </si>
  <si>
    <t>Dow Park enhancements</t>
  </si>
  <si>
    <t>A-1-21</t>
  </si>
  <si>
    <t>A-2-21</t>
  </si>
  <si>
    <t>A-3-21</t>
  </si>
  <si>
    <t>A-4-21</t>
  </si>
  <si>
    <t>A-5-21</t>
  </si>
  <si>
    <t>A-6-21</t>
  </si>
  <si>
    <t>A-7-21</t>
  </si>
  <si>
    <t>A-8-21</t>
  </si>
  <si>
    <t>A-9-21</t>
  </si>
  <si>
    <t>A-10-21</t>
  </si>
  <si>
    <t>NTMP Speed cushions ($500,000)</t>
  </si>
  <si>
    <t>HPD Overtime - Northwest Division (nights and weekends)</t>
  </si>
  <si>
    <t>CASE for Kids</t>
  </si>
  <si>
    <t>B-1-21</t>
  </si>
  <si>
    <t>B-2-21</t>
  </si>
  <si>
    <t>B-3-21</t>
  </si>
  <si>
    <t>B-4-21</t>
  </si>
  <si>
    <t>Upgrades to Pleasanton Park</t>
  </si>
  <si>
    <t>C-1-21</t>
  </si>
  <si>
    <t>C-2-21</t>
  </si>
  <si>
    <t>C-3-21</t>
  </si>
  <si>
    <t>C-4-21</t>
  </si>
  <si>
    <t>C-5-21</t>
  </si>
  <si>
    <t>C-6-21</t>
  </si>
  <si>
    <t>C-7-21</t>
  </si>
  <si>
    <t>C-8-21</t>
  </si>
  <si>
    <t>C-9-21</t>
  </si>
  <si>
    <t>C-10-21</t>
  </si>
  <si>
    <t>C-11-21</t>
  </si>
  <si>
    <t>C-12-21</t>
  </si>
  <si>
    <t>C-13-21</t>
  </si>
  <si>
    <t>C-14-21</t>
  </si>
  <si>
    <t>C-15-21</t>
  </si>
  <si>
    <t>C-16-21</t>
  </si>
  <si>
    <t>C-17-21</t>
  </si>
  <si>
    <t>C-18-21</t>
  </si>
  <si>
    <t>Mini-murals</t>
  </si>
  <si>
    <t>Maplewood and East Montrose neighborhoods - matching grants</t>
  </si>
  <si>
    <t>Rain barrel giveaway</t>
  </si>
  <si>
    <t>Concrete traffic diverter - Southgate Blvd. ($15,096)</t>
  </si>
  <si>
    <t>Overlay Allocations ($11,467)</t>
  </si>
  <si>
    <t>HPD Central Overtime - Heights and Montrose</t>
  </si>
  <si>
    <t>West Gray Multi-Service Center - replacement of fitness equipment</t>
  </si>
  <si>
    <t xml:space="preserve">B-Cycle Station - 19th and Rutland  </t>
  </si>
  <si>
    <t>B-Cycle Station - Brays Bayou &amp; Kirby</t>
  </si>
  <si>
    <t>D-1-21</t>
  </si>
  <si>
    <t>D-2-21</t>
  </si>
  <si>
    <t>D-3-21</t>
  </si>
  <si>
    <t>D-4-21</t>
  </si>
  <si>
    <t>D-5-21</t>
  </si>
  <si>
    <t>D-6-21</t>
  </si>
  <si>
    <t>D-7-21</t>
  </si>
  <si>
    <t>D-8-21</t>
  </si>
  <si>
    <t>D-9-21</t>
  </si>
  <si>
    <t>D-10-21</t>
  </si>
  <si>
    <t>D-11-21</t>
  </si>
  <si>
    <t>Rebuilding together Houston contract amendment</t>
  </si>
  <si>
    <t>SPARK Park - Reynolds Elementary</t>
  </si>
  <si>
    <t>Speed cushions NTMP 6669-16 ($49,500)</t>
  </si>
  <si>
    <t>E-1-21</t>
  </si>
  <si>
    <t>E-2-21</t>
  </si>
  <si>
    <t>E-3-21</t>
  </si>
  <si>
    <t>E-4-21</t>
  </si>
  <si>
    <t>E-5-21</t>
  </si>
  <si>
    <t>E-6-21</t>
  </si>
  <si>
    <t>E-7-21</t>
  </si>
  <si>
    <t>E-8-21</t>
  </si>
  <si>
    <t>E-9-21</t>
  </si>
  <si>
    <t>E-10-21</t>
  </si>
  <si>
    <t>E-11-21</t>
  </si>
  <si>
    <t>E-12-21</t>
  </si>
  <si>
    <t>E-13-21</t>
  </si>
  <si>
    <t>E-14-21</t>
  </si>
  <si>
    <t>E-15-21</t>
  </si>
  <si>
    <t>E-16-21</t>
  </si>
  <si>
    <t>E-17-21</t>
  </si>
  <si>
    <t>E-18-21</t>
  </si>
  <si>
    <t>E-19-21</t>
  </si>
  <si>
    <t>E-20-21</t>
  </si>
  <si>
    <t>E-21-21</t>
  </si>
  <si>
    <t>E-22-21</t>
  </si>
  <si>
    <t>E-23-21</t>
  </si>
  <si>
    <t>E-24-21</t>
  </si>
  <si>
    <t>Recycling centers in Kingwood and Clear Lake</t>
  </si>
  <si>
    <t>NTMP 6553-15 - Sherwood Trails ($7,615.65)</t>
  </si>
  <si>
    <t>Space Center Blvd. and Oak Chase northbound - panel replacement ($17,000)</t>
  </si>
  <si>
    <t>West Lake Houston Parkway between King's Harbor and YMCA - panel replacement ($38,605)</t>
  </si>
  <si>
    <t>Kingwood Community Center - audiovisual equipment upgrades</t>
  </si>
  <si>
    <t>2903 Prarie Hill - wheelchair ramp repair</t>
  </si>
  <si>
    <t>Northpark Dr. at Woodland Hills to Northpark Dr. at West Lake Houston - removal of vines from from median</t>
  </si>
  <si>
    <t>SPARK Park - Lakeshore Elementary</t>
  </si>
  <si>
    <t>Lake Patrol Division - Chevy Z71 4x4 high water vehicle</t>
  </si>
  <si>
    <t>Crooker/Moody Park - replacement of bollards</t>
  </si>
  <si>
    <t>HPD -Midwest DRT Overtime</t>
  </si>
  <si>
    <t>A-11-21</t>
  </si>
  <si>
    <t>A-12-21</t>
  </si>
  <si>
    <t>A-13-21</t>
  </si>
  <si>
    <t>A-14-21</t>
  </si>
  <si>
    <t>C-19-21</t>
  </si>
  <si>
    <t>C-20-21</t>
  </si>
  <si>
    <t>C-21-21</t>
  </si>
  <si>
    <t>C-22-21</t>
  </si>
  <si>
    <t>C-23-21</t>
  </si>
  <si>
    <t>C-24-21</t>
  </si>
  <si>
    <t>D-12-21</t>
  </si>
  <si>
    <t>10855 Meadowglen Lane, 77042 - manhole repair ($1,500)</t>
  </si>
  <si>
    <t xml:space="preserve">CASE for Kids </t>
  </si>
  <si>
    <t>Sidewalk repair - High Star Rd., between Yupon Ridge and Bugle Rd. ($18,975)</t>
  </si>
  <si>
    <t>HOT Team - Illegal Dumping (F-29-20)</t>
  </si>
  <si>
    <t>Oak Harbor neighborhood - 6 speed cushions</t>
  </si>
  <si>
    <t>Panel replacement - Westpark, from Brays Bayou to Dairy Ashford ($109,412.57)</t>
  </si>
  <si>
    <t>F-1-21</t>
  </si>
  <si>
    <t>F-2-21</t>
  </si>
  <si>
    <t>F-3-21</t>
  </si>
  <si>
    <t>F-4-21</t>
  </si>
  <si>
    <t>F-5-21</t>
  </si>
  <si>
    <t>F-6-21</t>
  </si>
  <si>
    <t>F-7-21</t>
  </si>
  <si>
    <t>F-8-21</t>
  </si>
  <si>
    <t>F-9-21</t>
  </si>
  <si>
    <t>F-10-21</t>
  </si>
  <si>
    <t>F-11-21</t>
  </si>
  <si>
    <t>F-12-21</t>
  </si>
  <si>
    <t>Sidewalk repair - Hammerly &amp; Ridgecrest</t>
  </si>
  <si>
    <t>Sign installation at James Lee Park</t>
  </si>
  <si>
    <t>GSD</t>
  </si>
  <si>
    <t>Stray animal pickup</t>
  </si>
  <si>
    <t>ARA/BARC</t>
  </si>
  <si>
    <t>DON - Overtime</t>
  </si>
  <si>
    <t>Street overlay - Ascot Lane ($150,000)</t>
  </si>
  <si>
    <t>Sidewalk installations - Fifth Ward TIRZ ($379,800)</t>
  </si>
  <si>
    <t>HPD Overtime - Central Division</t>
  </si>
  <si>
    <t>Rice Blvd/Sunset Blvd intersection ($28,097.50)</t>
  </si>
  <si>
    <t xml:space="preserve">BARC Weekend Adoption Event </t>
  </si>
  <si>
    <t>Sponsored RPM Transport Efforts</t>
  </si>
  <si>
    <t>Fire Station 11 - purchase of Zodiac 420 inflatable rescue boat</t>
  </si>
  <si>
    <t>Fire Stations 13 &amp; 37 - extractors</t>
  </si>
  <si>
    <t>Sidewalk replacement - Oakdale Street ($22,000)</t>
  </si>
  <si>
    <t>BAHEP - study of coastal spine</t>
  </si>
  <si>
    <t>Tree removal - Kingwood major thoroughfares</t>
  </si>
  <si>
    <t>Safe Sidewalk installation - Waters Edge Sidewalk One: Edge Lake Blvd between W Lake Houston Pkwy and Breezy Waters Ct ($79,125)</t>
  </si>
  <si>
    <t>Safe Sidewalk installation - Waters Edge Sidewalk Two: W Lake Houston Pkwy from Edge Lake Blvd to Breakwater Path ($69,825)</t>
  </si>
  <si>
    <t>Complete aspalt overlay - Easthaven Rd. between Monroe Park and Ride and Winkler Rd. ($190,000)</t>
  </si>
  <si>
    <t>Speed cushions - Ramada, Silverpine, and Reseda ($34,000)</t>
  </si>
  <si>
    <t>HPD Overtime - Clear Lake Recycling Center and the METRO - Kingwood Park and Ride</t>
  </si>
  <si>
    <t>CASE - Lake Shore Elementary Diaz Music Institute Afterschool Program</t>
  </si>
  <si>
    <t>CASE - St. Augustine Catholic School Hybrid Afterschool Program</t>
  </si>
  <si>
    <t>Valley Rim Rd - Safe Sidewalk</t>
  </si>
  <si>
    <t>Gulf Palms subdivision - speed bumps</t>
  </si>
  <si>
    <t>G-1-21</t>
  </si>
  <si>
    <t>G-2-21</t>
  </si>
  <si>
    <t>G-3-21</t>
  </si>
  <si>
    <t>G-4-21</t>
  </si>
  <si>
    <t>G-5-21</t>
  </si>
  <si>
    <t>G-6-21</t>
  </si>
  <si>
    <t>G-7-21</t>
  </si>
  <si>
    <t>G-8-21</t>
  </si>
  <si>
    <t>G-9-21</t>
  </si>
  <si>
    <t>G-10-21</t>
  </si>
  <si>
    <t>G-11-21</t>
  </si>
  <si>
    <t>G-12-21</t>
  </si>
  <si>
    <t>G-13-21</t>
  </si>
  <si>
    <t>G-14-21</t>
  </si>
  <si>
    <t>G-15-21</t>
  </si>
  <si>
    <t>G-16-21</t>
  </si>
  <si>
    <t>G-17-21</t>
  </si>
  <si>
    <t>G-18-21</t>
  </si>
  <si>
    <t>G-19-21</t>
  </si>
  <si>
    <t>G-20-21</t>
  </si>
  <si>
    <t>G-21-21</t>
  </si>
  <si>
    <t>G-22-21</t>
  </si>
  <si>
    <t>G-23-21</t>
  </si>
  <si>
    <t>HPD OT - Hammersmith community (G-16-20)</t>
  </si>
  <si>
    <t>Teach kids to swim (G-2-20)</t>
  </si>
  <si>
    <t>Central and Midwest Divisions - AFIS devices 6 each - (G-5-20)</t>
  </si>
  <si>
    <t xml:space="preserve">HPD Overtime - Westside </t>
  </si>
  <si>
    <t>HPD Overtime - Midwest</t>
  </si>
  <si>
    <t>SPARK Park</t>
  </si>
  <si>
    <t>SPARK Park - Mandarin Immersion Magnet School - 5445 W. Alabama</t>
  </si>
  <si>
    <t>SPARK Park - Daily Elementary - 12909 Briar Forest</t>
  </si>
  <si>
    <t>Replace 20 feet of sidewalk on Enclave Pwky - Enclave Pkwy &amp; Eldridge ($1,500)</t>
  </si>
  <si>
    <t xml:space="preserve">HPD Overtime - Westside overtime for reports of loud after hours music from nightclubs </t>
  </si>
  <si>
    <t>Curb installation - south side of Memorial between Wilchester Blvd. and Brittmore Rd. ($3,600)</t>
  </si>
  <si>
    <t>Speed cushions (4) - Woodlake Forest east of Gessner and north of Briar Forest ($13,100)</t>
  </si>
  <si>
    <t>Speed cushions - Memorial Club Townhomes, 1211 Country Place Dr. 77079 ($89,900)</t>
  </si>
  <si>
    <t>HFD - Fire Station 78 Automatic Gate</t>
  </si>
  <si>
    <t>Panel (2) replacements Issue 57665  - 720 Dairy Ashford ($20,000)</t>
  </si>
  <si>
    <t>Panel (2) replacements Issue 57666  - 811 Dairy Ashford ($25,000)</t>
  </si>
  <si>
    <t>Panel replacements Issue 57654  - Kirkwood at St. Mary heading south ($27,870.11)</t>
  </si>
  <si>
    <t>Panel replacement Issue 57655 - Kirkwood at Barryknoll heading south ($11,667.50)</t>
  </si>
  <si>
    <t>Panel replacement Issue 57656 - Kirkwood at Perthshire heading south ($12,829.40)</t>
  </si>
  <si>
    <t>Panel replacement Issue 57657 - Kirkwood at Myrtlea heading north ($26,383.35)</t>
  </si>
  <si>
    <t>Memorial Trails HOA Speed cushions - 300 and 400 block of Wycliffe ($5,000)</t>
  </si>
  <si>
    <t>12955 Memorial at Brittmore - dual pipe system ($22,000)</t>
  </si>
  <si>
    <t>H-1-21</t>
  </si>
  <si>
    <t>H-2-21</t>
  </si>
  <si>
    <t>H-3-21</t>
  </si>
  <si>
    <t>H-4-21</t>
  </si>
  <si>
    <t>H-5-21</t>
  </si>
  <si>
    <t>H-6-21</t>
  </si>
  <si>
    <t>H-7-21</t>
  </si>
  <si>
    <t>H-8-21</t>
  </si>
  <si>
    <t>H-9-21</t>
  </si>
  <si>
    <t>H-10-21</t>
  </si>
  <si>
    <t>H-11-21</t>
  </si>
  <si>
    <t>H-12-21</t>
  </si>
  <si>
    <t>H-13-21</t>
  </si>
  <si>
    <t>H-14-21</t>
  </si>
  <si>
    <t>H-15-21</t>
  </si>
  <si>
    <t>H-16-21</t>
  </si>
  <si>
    <t>H-17-21</t>
  </si>
  <si>
    <t>H-18-21</t>
  </si>
  <si>
    <t>H-19-21</t>
  </si>
  <si>
    <t>H-20-21</t>
  </si>
  <si>
    <t>H-21-21</t>
  </si>
  <si>
    <t>H-22-21</t>
  </si>
  <si>
    <t>H-23-21</t>
  </si>
  <si>
    <t>H-24-21</t>
  </si>
  <si>
    <t>H-25-21</t>
  </si>
  <si>
    <t>H-26-21</t>
  </si>
  <si>
    <t>H-27-21</t>
  </si>
  <si>
    <t>H-28-21</t>
  </si>
  <si>
    <t>H-29-21</t>
  </si>
  <si>
    <t>H-30-21</t>
  </si>
  <si>
    <t>H-31-21</t>
  </si>
  <si>
    <t>H-32-21</t>
  </si>
  <si>
    <t>H-33-21</t>
  </si>
  <si>
    <t>H-34-21</t>
  </si>
  <si>
    <t>H-35-21</t>
  </si>
  <si>
    <t>H-36-21</t>
  </si>
  <si>
    <t>H-37-21</t>
  </si>
  <si>
    <t>H-38-21</t>
  </si>
  <si>
    <t>H-39-21</t>
  </si>
  <si>
    <t>H-40-21</t>
  </si>
  <si>
    <t>Sidewalk marker on Fulton &amp; James in memory of Josue Flores</t>
  </si>
  <si>
    <t>Mini-murals (4-Shotwell &amp; Lyons, Kress &amp; Lyons, Michaux &amp; 11th, Bauman &amp; Berry)</t>
  </si>
  <si>
    <t>ADA Porta Potty Maintenance - Henderson Park</t>
  </si>
  <si>
    <t>Voting signs</t>
  </si>
  <si>
    <t>SPARK Park - Northline ES</t>
  </si>
  <si>
    <t xml:space="preserve">4 Mini-murals in District H </t>
  </si>
  <si>
    <t>TechConnect  stem kits</t>
  </si>
  <si>
    <t>Independence Heights - 48 bus shelters ($28,800)</t>
  </si>
  <si>
    <t>Sidewalks and ADA ramps - Griffin Street from 1301-1413 ($15,000)</t>
  </si>
  <si>
    <t>Administrator to manage pet ownership program</t>
  </si>
  <si>
    <t>Weedy - 6670-16 - 6 speed cushions ($20,500)</t>
  </si>
  <si>
    <t>Independence Heights - 6686-16 - 11 speed cushions ($37,600)</t>
  </si>
  <si>
    <t>Trinity Houston Gardens - 6628-16 - 8 Speed cushions ($27,400)</t>
  </si>
  <si>
    <t>Independence Heights - 6548-15 - 14 speed cushions ($47,900)</t>
  </si>
  <si>
    <t>Pine Grove 6622-16 10 Speed cushions ($34,200)</t>
  </si>
  <si>
    <t>Janowski - 6919-19 8 speed cushions ($27,400)</t>
  </si>
  <si>
    <t xml:space="preserve">B-Cycle - Hardy Yards </t>
  </si>
  <si>
    <t>Billboards to promote Census</t>
  </si>
  <si>
    <t>IT District H costituents</t>
  </si>
  <si>
    <t>MOSE</t>
  </si>
  <si>
    <t>Human trafficking awareness</t>
  </si>
  <si>
    <t>Enhancements of city median</t>
  </si>
  <si>
    <t>Purchase of ATV</t>
  </si>
  <si>
    <t>Big Fix 2021</t>
  </si>
  <si>
    <t>NTMP - La Retama Dr. ($8,640)</t>
  </si>
  <si>
    <t>NTMP - Lawndale &amp; bike lane ($28,535)</t>
  </si>
  <si>
    <t>NTMP - Golfcrest ($104,995)</t>
  </si>
  <si>
    <t>NTMP ID# 6738-17 - Eastwood ($37,600)</t>
  </si>
  <si>
    <t>NTMP 6618-16 - Woodhurst ($6,800)</t>
  </si>
  <si>
    <t>NTMP 6671-16 - Northdale ($47,900)</t>
  </si>
  <si>
    <t>I-1-21</t>
  </si>
  <si>
    <t>I-2-21</t>
  </si>
  <si>
    <t>I-3-21</t>
  </si>
  <si>
    <t>I-4-21</t>
  </si>
  <si>
    <t>I-5-21</t>
  </si>
  <si>
    <t>I-6-21</t>
  </si>
  <si>
    <t>I-7-21</t>
  </si>
  <si>
    <t>I-8-21</t>
  </si>
  <si>
    <t>I-9-21</t>
  </si>
  <si>
    <t>I-10-21</t>
  </si>
  <si>
    <t>I-11-21</t>
  </si>
  <si>
    <t>I-12-21</t>
  </si>
  <si>
    <t>I-13-21</t>
  </si>
  <si>
    <t>I-14-21</t>
  </si>
  <si>
    <t>I-15-21</t>
  </si>
  <si>
    <t>I-16-21</t>
  </si>
  <si>
    <t>I-17-21</t>
  </si>
  <si>
    <t>I-18-21</t>
  </si>
  <si>
    <t>I-19-21</t>
  </si>
  <si>
    <t>HPD Overtime - S. Gessner</t>
  </si>
  <si>
    <t>Bridging the Digital Divide</t>
  </si>
  <si>
    <t>SPARK Park - Landis Elementary 10255 Spice Lane</t>
  </si>
  <si>
    <t>CASE - PEACE Center</t>
  </si>
  <si>
    <t>Panel replacement  - Mary Bates at Carvel Lane  ID# 56963 ($107,600)</t>
  </si>
  <si>
    <t>Panel replacement - Sharpcrest at Barberton ID# 56965 ($16,000)</t>
  </si>
  <si>
    <t>Sidewalk replacement - 9303 Claridge ID# 00031J ($9,000)</t>
  </si>
  <si>
    <t>Sidewalk replacement - 9103 Willow Meadow at Silkwood ($22,000)</t>
  </si>
  <si>
    <t>Panel replacement - 10700block of Plainfield ID# 00071J ($27,000)</t>
  </si>
  <si>
    <t>New curb/gutter - 7812 Sandpiper ($21,800)</t>
  </si>
  <si>
    <t>Street overlay - between 7705 Valley View Lane and 7710 Valley View Lane ($12,400)</t>
  </si>
  <si>
    <t>Street overlay - 7806 - 7810 Oldhaven ($12,400)</t>
  </si>
  <si>
    <t>Street overlay - 7705 Valley View Lane to 7710 Valley View Lane ($12,400)</t>
  </si>
  <si>
    <t>Sidewalk repair - Albacore from Bissonnet to Sutton Elementary ID# 56044 ($141,500)</t>
  </si>
  <si>
    <t>New curb/gutter 7812 Sandpiper Dr. 77074 ID# 000091J ($2,180)</t>
  </si>
  <si>
    <t>Sidewalk - Issue ID00201J - 7260 Bissonnet ($25,600)</t>
  </si>
  <si>
    <t xml:space="preserve">Lee LeClear Tennis Cinter - rehabilitation and remodeling </t>
  </si>
  <si>
    <t>8303 Sharpcrest - sidewalk repair ($21,000)</t>
  </si>
  <si>
    <t>7014 Neff - new sidewalk ($19,250)</t>
  </si>
  <si>
    <t>7819 Bissonnet - new sidewalk ($18,400)</t>
  </si>
  <si>
    <t>HOT Team (K-5-20)</t>
  </si>
  <si>
    <t>HOT Team II</t>
  </si>
  <si>
    <t>Panel Replacement - Player St. at W. Orem Dr. ($4,500)</t>
  </si>
  <si>
    <t>SPARK Park - Montgomery Elem.</t>
  </si>
  <si>
    <t>3 Speed cushions - Willow Meadows ($14,880)</t>
  </si>
  <si>
    <t>Southwest Houston Livable Center Study Application ($31,288.56)</t>
  </si>
  <si>
    <t>Panel replacements (2) - Issue ID00081K 4888 W Bellfort &amp; 4834 O'Meara ($67,486)</t>
  </si>
  <si>
    <t>J-1-21</t>
  </si>
  <si>
    <t>J-2-21</t>
  </si>
  <si>
    <t>J-3-21</t>
  </si>
  <si>
    <t>J-4-21</t>
  </si>
  <si>
    <t>J-5-21</t>
  </si>
  <si>
    <t>J-6-21</t>
  </si>
  <si>
    <t>J-7-21</t>
  </si>
  <si>
    <t>J-8-21</t>
  </si>
  <si>
    <t>J-9-21</t>
  </si>
  <si>
    <t>J-10-21</t>
  </si>
  <si>
    <t>J-11-21</t>
  </si>
  <si>
    <t>J-12-21</t>
  </si>
  <si>
    <t>J-13-21</t>
  </si>
  <si>
    <t>J-14-21</t>
  </si>
  <si>
    <t>J-15-21</t>
  </si>
  <si>
    <t>J-16-21</t>
  </si>
  <si>
    <t>J-17-21</t>
  </si>
  <si>
    <t>J-18-21</t>
  </si>
  <si>
    <t>J-19-21</t>
  </si>
  <si>
    <t>J-20-21</t>
  </si>
  <si>
    <t>J-21-21</t>
  </si>
  <si>
    <t>J-22-21</t>
  </si>
  <si>
    <t>J-23-21</t>
  </si>
  <si>
    <t>J-24-21</t>
  </si>
  <si>
    <t>K-1-21</t>
  </si>
  <si>
    <t>K-2-21</t>
  </si>
  <si>
    <t>K-3-21</t>
  </si>
  <si>
    <t>K-4-21</t>
  </si>
  <si>
    <t>K-5-21</t>
  </si>
  <si>
    <t>K-6-21</t>
  </si>
  <si>
    <t>K-7-21</t>
  </si>
  <si>
    <t>K-8-21</t>
  </si>
  <si>
    <t>B-5-21</t>
  </si>
  <si>
    <t>B-6-21</t>
  </si>
  <si>
    <t>C-25-21</t>
  </si>
  <si>
    <t>Fence at American Legion Park</t>
  </si>
  <si>
    <t>D-13-21</t>
  </si>
  <si>
    <t>D-14-21</t>
  </si>
  <si>
    <t>D-15-21</t>
  </si>
  <si>
    <t>D-16-21</t>
  </si>
  <si>
    <t>Maintenance of entry median on southside of 610 &amp; MLK</t>
  </si>
  <si>
    <t>Sterling High School Partnership Program</t>
  </si>
  <si>
    <t>FMD</t>
  </si>
  <si>
    <t>ZOOM Pro Account</t>
  </si>
  <si>
    <t>G-24-21</t>
  </si>
  <si>
    <t>G-25-21</t>
  </si>
  <si>
    <t>Panel replacements - 488 Hickory Lane 77079 ($35,363.58)</t>
  </si>
  <si>
    <t>Pet Food Pantry</t>
  </si>
  <si>
    <t>H-41-21</t>
  </si>
  <si>
    <t>H-42-21</t>
  </si>
  <si>
    <t>Norhill Neighborhood Association - blue tiles</t>
  </si>
  <si>
    <t>I-20-21</t>
  </si>
  <si>
    <t>I-21-21</t>
  </si>
  <si>
    <t>HFD Station 20 - purchase of 1 rescue power saw and 1 ventilation power saw</t>
  </si>
  <si>
    <t xml:space="preserve">B-Cycle Station - Magnolia Transit Center </t>
  </si>
  <si>
    <t>MOEconDev</t>
  </si>
  <si>
    <t>A-15-21</t>
  </si>
  <si>
    <t xml:space="preserve">w40 Briar Branch Channel - sidewalk project striping and signage ($21,701.88) </t>
  </si>
  <si>
    <t>B-7-21</t>
  </si>
  <si>
    <t>B-8-21</t>
  </si>
  <si>
    <t>Speed cushions - Shady-Tidwell Timbers Project ID 7008-20 ($86,700)</t>
  </si>
  <si>
    <t>Speed cushions - Montgomery Terrace Project ID 6639-16 ($64,000)</t>
  </si>
  <si>
    <t>Traffic Light - Bennington &amp; Homestead ($23,304)</t>
  </si>
  <si>
    <t>NTMP 6624-16 Highland Heights ($51,599)</t>
  </si>
  <si>
    <t>D-17-21</t>
  </si>
  <si>
    <t>D-18-21</t>
  </si>
  <si>
    <t>D-19-21</t>
  </si>
  <si>
    <t>D-20-21</t>
  </si>
  <si>
    <t>D-21-21</t>
  </si>
  <si>
    <t>D-22-21</t>
  </si>
  <si>
    <t>One Delta Plaza Vaccination Event</t>
  </si>
  <si>
    <t>Sidewalk - Lettie Ave., from 9686 Blackhawk Blvd. to 10951 Malden Dr. ($2,625)</t>
  </si>
  <si>
    <t>Sidewalk - Ennis St to Live Oak ($74,225)</t>
  </si>
  <si>
    <t>Sidewalk - Pearland Pkwy, from Beltway 8 to private drive ($88,175)</t>
  </si>
  <si>
    <t>Sidewalk - Elgin St, from Spur 5 to Spur 5 ($32,525)</t>
  </si>
  <si>
    <t>Sidewalk - Brandon to Belfort ($4,350)</t>
  </si>
  <si>
    <t>METRO Bus stop relocation - Almeda Genoa @ Furman ($14,000)</t>
  </si>
  <si>
    <t>F-13-21</t>
  </si>
  <si>
    <t>F-14-21</t>
  </si>
  <si>
    <t>F-15-21</t>
  </si>
  <si>
    <t>F-16-21</t>
  </si>
  <si>
    <t>F-17-21</t>
  </si>
  <si>
    <t>F-18-21</t>
  </si>
  <si>
    <t>F-19-21</t>
  </si>
  <si>
    <t>F-20-21</t>
  </si>
  <si>
    <t>Sidewalk repair - 12410 Plumbrook, 10222 &amp; 10203 Huntington Dale ($14,475)</t>
  </si>
  <si>
    <t>Sidewalk repair - Luton Park Dr. and Ensley Wood Dr. ($13,725)</t>
  </si>
  <si>
    <t>Sidewalk repair - 11531 Dunfield Ln. ($46,200)</t>
  </si>
  <si>
    <t>New sidewalk - Clarewood Dr., from Westline to Corporate ($33,600)</t>
  </si>
  <si>
    <t>New sidewalk - Westline Dr., from Clarewood to Town Park Dr. ($126,750)</t>
  </si>
  <si>
    <t>METRO Benches, chairs and shelter (25 projects at $5600/ea)</t>
  </si>
  <si>
    <t>F-21-21</t>
  </si>
  <si>
    <t>HOT Team March-June</t>
  </si>
  <si>
    <t>HOT Team July-Dec</t>
  </si>
  <si>
    <t>Stations 83, 76, and 10 - purchase of thermal imagers</t>
  </si>
  <si>
    <t>G-26-21</t>
  </si>
  <si>
    <t>G-27-21</t>
  </si>
  <si>
    <t>G-28-21</t>
  </si>
  <si>
    <t>G-29-21</t>
  </si>
  <si>
    <t>G-30-21</t>
  </si>
  <si>
    <t>G-31-21</t>
  </si>
  <si>
    <t>G-32-21</t>
  </si>
  <si>
    <t>G-33-21</t>
  </si>
  <si>
    <t>G-34-21</t>
  </si>
  <si>
    <t>G-35-21</t>
  </si>
  <si>
    <t>Speed cushions - Memorial Bend HOA ($23,000)</t>
  </si>
  <si>
    <t>Waldemar Park - dedication plaque</t>
  </si>
  <si>
    <t xml:space="preserve">Overtime - Midwest </t>
  </si>
  <si>
    <t>Overtime - Westside</t>
  </si>
  <si>
    <t>Panel replacements - 600 and 704 Wilcrest ($26,454)</t>
  </si>
  <si>
    <t>Panel replacements - Dairy Ashford ($156,332.06)</t>
  </si>
  <si>
    <t>Panel replacements - 5050 Woodway ($18,400)</t>
  </si>
  <si>
    <t>Panel replacements - San Felipe and Mid Lane ($37,176.25)</t>
  </si>
  <si>
    <t>Panel replacements - 11938 Riverview ($38,400)</t>
  </si>
  <si>
    <t>Purchase of seek thermal reveal firepro</t>
  </si>
  <si>
    <t>H-43-21</t>
  </si>
  <si>
    <t>H-44-21</t>
  </si>
  <si>
    <t>Hispanic Cultural Arts Center - grant/seed money</t>
  </si>
  <si>
    <t>SPARK Park - Herrera Elementary</t>
  </si>
  <si>
    <t>Parker Rd. bike lane design ($161,200)</t>
  </si>
  <si>
    <t>Sidewalk improvement on Canal St. ($100,000)</t>
  </si>
  <si>
    <t>I-22-21</t>
  </si>
  <si>
    <t>I-23-21</t>
  </si>
  <si>
    <t>Upgrade light system at underpassess along the Gulf Freeway ($56,984.04)</t>
  </si>
  <si>
    <t>Sidewalk replacement - 1600 - 1700 block of Ernestine ($22,100)</t>
  </si>
  <si>
    <t>J-25-21</t>
  </si>
  <si>
    <t>J-26-21</t>
  </si>
  <si>
    <t>J-27-21</t>
  </si>
  <si>
    <t>J-28-21</t>
  </si>
  <si>
    <t>Polaris ATV</t>
  </si>
  <si>
    <t>Speed humps - 9200-9300 Spellman ($43,870)</t>
  </si>
  <si>
    <t>Station 68 - replace manual gate with automatic gate</t>
  </si>
  <si>
    <t>Station 51 - life-saving excavation tools</t>
  </si>
  <si>
    <t>K-9-21</t>
  </si>
  <si>
    <t>Sidewalk replacement - Multiple locations on Heatherbrook ($59,859.52)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</si>
</sst>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8" formatCode="&quot;$&quot;#,##0.00_);[Red]\(&quot;$&quot;#,##0.00\)"/>
    <numFmt numFmtId="164" formatCode="_(* #,##0_);_(* \(#,##0\);_(* &quot;-&quot;??_);_(@_)"/>
  </numFmts>
  <fonts count="12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8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5" tint="-0.2499465926084170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gradientFill degree="90">
        <stop position="0">
          <color rgb="FFFFC000"/>
        </stop>
        <stop position="1">
          <color rgb="FF00B0F0"/>
        </stop>
      </gradient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9">
    <xf numFmtId="0" fontId="0" fillId="0" borderId="0" xfId="0"/>
    <xf numFmtId="0" fontId="0" fillId="0" borderId="0" xfId="0" applyAlignment="1">
      <alignment horizontal="right"/>
    </xf>
    <xf numFmtId="0" fontId="0" fillId="2" borderId="0" xfId="0" applyFill="1" applyAlignment="1">
      <alignment horizontal="left"/>
    </xf>
    <xf numFmtId="0" fontId="0" fillId="0" borderId="0" xfId="0"/>
    <xf numFmtId="8" fontId="0" fillId="0" borderId="0" xfId="0" applyNumberFormat="1"/>
    <xf numFmtId="0" fontId="0" fillId="0" borderId="0" xfId="0" applyFill="1"/>
    <xf numFmtId="0" fontId="1" fillId="5" borderId="1" xfId="0" applyFont="1" applyFill="1" applyBorder="1" applyAlignment="1">
      <alignment horizontal="right"/>
    </xf>
    <xf numFmtId="8" fontId="1" fillId="5" borderId="1" xfId="0" applyNumberFormat="1" applyFont="1" applyFill="1" applyBorder="1" applyAlignment="1">
      <alignment horizontal="right"/>
    </xf>
    <xf numFmtId="0" fontId="1" fillId="4" borderId="1" xfId="0" applyFont="1" applyFill="1" applyBorder="1" applyAlignment="1">
      <alignment horizontal="right"/>
    </xf>
    <xf numFmtId="8" fontId="1" fillId="4" borderId="1" xfId="0" applyNumberFormat="1" applyFont="1" applyFill="1" applyBorder="1" applyAlignment="1">
      <alignment horizontal="right"/>
    </xf>
    <xf numFmtId="0" fontId="1" fillId="4" borderId="1" xfId="0" applyFont="1" applyFill="1" applyBorder="1" applyAlignment="1">
      <alignment wrapText="1"/>
    </xf>
    <xf numFmtId="0" fontId="3" fillId="3" borderId="1" xfId="0" applyFont="1" applyFill="1" applyBorder="1" applyAlignment="1">
      <alignment horizontal="left"/>
    </xf>
    <xf numFmtId="164" fontId="4" fillId="3" borderId="1" xfId="0" applyNumberFormat="1" applyFont="1" applyFill="1" applyBorder="1" applyAlignment="1">
      <alignment horizontal="right"/>
    </xf>
    <xf numFmtId="0" fontId="4" fillId="3" borderId="1" xfId="0" applyFont="1" applyFill="1" applyBorder="1" applyAlignment="1">
      <alignment horizontal="right"/>
    </xf>
    <xf numFmtId="0" fontId="4" fillId="3" borderId="1" xfId="0" applyFont="1" applyFill="1" applyBorder="1"/>
    <xf numFmtId="0" fontId="4" fillId="3" borderId="3" xfId="0" applyFont="1" applyFill="1" applyBorder="1" applyAlignment="1">
      <alignment horizontal="right"/>
    </xf>
    <xf numFmtId="0" fontId="1" fillId="5" borderId="1" xfId="0" applyFont="1" applyFill="1" applyBorder="1"/>
    <xf numFmtId="14" fontId="1" fillId="5" borderId="1" xfId="0" applyNumberFormat="1" applyFont="1" applyFill="1" applyBorder="1" applyAlignment="1">
      <alignment horizontal="right"/>
    </xf>
    <xf numFmtId="0" fontId="5" fillId="0" borderId="0" xfId="0" applyFont="1" applyFill="1" applyBorder="1" applyAlignment="1">
      <alignment vertical="top"/>
    </xf>
    <xf numFmtId="0" fontId="2" fillId="0" borderId="0" xfId="0" applyFont="1" applyFill="1" applyBorder="1" applyAlignment="1">
      <alignment vertical="top"/>
    </xf>
    <xf numFmtId="0" fontId="1" fillId="5" borderId="1" xfId="0" applyFont="1" applyFill="1" applyBorder="1" applyAlignment="1">
      <alignment wrapText="1"/>
    </xf>
    <xf numFmtId="14" fontId="1" fillId="4" borderId="1" xfId="0" applyNumberFormat="1" applyFont="1" applyFill="1" applyBorder="1" applyAlignment="1">
      <alignment horizontal="right"/>
    </xf>
    <xf numFmtId="0" fontId="1" fillId="4" borderId="1" xfId="0" applyNumberFormat="1" applyFont="1" applyFill="1" applyBorder="1"/>
    <xf numFmtId="0" fontId="0" fillId="6" borderId="0" xfId="0" applyFill="1" applyBorder="1" applyAlignment="1">
      <alignment vertical="top"/>
    </xf>
    <xf numFmtId="0" fontId="1" fillId="5" borderId="1" xfId="0" applyNumberFormat="1" applyFont="1" applyFill="1" applyBorder="1"/>
    <xf numFmtId="0" fontId="1" fillId="7" borderId="1" xfId="0" applyFont="1" applyFill="1" applyBorder="1" applyAlignment="1">
      <alignment horizontal="right"/>
    </xf>
    <xf numFmtId="14" fontId="1" fillId="7" borderId="1" xfId="0" applyNumberFormat="1" applyFont="1" applyFill="1" applyBorder="1" applyAlignment="1">
      <alignment horizontal="right"/>
    </xf>
    <xf numFmtId="8" fontId="1" fillId="7" borderId="1" xfId="0" applyNumberFormat="1" applyFont="1" applyFill="1" applyBorder="1" applyAlignment="1">
      <alignment horizontal="right"/>
    </xf>
    <xf numFmtId="0" fontId="1" fillId="7" borderId="1" xfId="0" applyFont="1" applyFill="1" applyBorder="1"/>
    <xf numFmtId="0" fontId="1" fillId="7" borderId="1" xfId="0" applyFont="1" applyFill="1" applyBorder="1" applyAlignment="1">
      <alignment wrapText="1"/>
    </xf>
    <xf numFmtId="0" fontId="1" fillId="7" borderId="1" xfId="0" applyNumberFormat="1" applyFont="1" applyFill="1" applyBorder="1"/>
    <xf numFmtId="0" fontId="0" fillId="8" borderId="0" xfId="0" applyFill="1" applyBorder="1" applyAlignment="1">
      <alignment vertical="top"/>
    </xf>
    <xf numFmtId="0" fontId="0" fillId="7" borderId="0" xfId="0" applyFill="1" applyBorder="1" applyAlignment="1">
      <alignment vertical="top"/>
    </xf>
    <xf numFmtId="0" fontId="0" fillId="4" borderId="0" xfId="0" applyFill="1" applyBorder="1" applyAlignment="1">
      <alignment vertical="top"/>
    </xf>
    <xf numFmtId="8" fontId="0" fillId="0" borderId="0" xfId="0" applyNumberFormat="1" applyFill="1"/>
    <xf numFmtId="8" fontId="0" fillId="0" borderId="4" xfId="0" applyNumberFormat="1" applyBorder="1"/>
    <xf numFmtId="8" fontId="0" fillId="0" borderId="5" xfId="0" applyNumberFormat="1" applyBorder="1"/>
    <xf numFmtId="8" fontId="0" fillId="0" borderId="6" xfId="0" applyNumberFormat="1" applyBorder="1"/>
    <xf numFmtId="0" fontId="1" fillId="4" borderId="1" xfId="0" applyFont="1" applyFill="1" applyBorder="1" applyAlignment="1">
      <alignment horizontal="center"/>
    </xf>
    <xf numFmtId="8" fontId="1" fillId="7" borderId="1" xfId="0" applyNumberFormat="1" applyFont="1" applyFill="1" applyBorder="1"/>
    <xf numFmtId="0" fontId="1" fillId="4" borderId="1" xfId="0" applyFont="1" applyFill="1" applyBorder="1" applyAlignment="1">
      <alignment horizontal="left"/>
    </xf>
    <xf numFmtId="8" fontId="1" fillId="5" borderId="1" xfId="0" applyNumberFormat="1" applyFont="1" applyFill="1" applyBorder="1"/>
    <xf numFmtId="0" fontId="1" fillId="5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0" fillId="0" borderId="0" xfId="0" applyFont="1"/>
    <xf numFmtId="8" fontId="4" fillId="3" borderId="1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8" fontId="7" fillId="3" borderId="1" xfId="0" applyNumberFormat="1" applyFont="1" applyFill="1" applyBorder="1" applyAlignment="1">
      <alignment horizontal="right"/>
    </xf>
    <xf numFmtId="0" fontId="0" fillId="5" borderId="1" xfId="0" applyFont="1" applyFill="1" applyBorder="1" applyAlignment="1">
      <alignment horizontal="right"/>
    </xf>
    <xf numFmtId="0" fontId="1" fillId="7" borderId="1" xfId="0" applyFont="1" applyFill="1" applyBorder="1" applyAlignment="1">
      <alignment horizontal="left"/>
    </xf>
    <xf numFmtId="3" fontId="1" fillId="7" borderId="1" xfId="0" applyNumberFormat="1" applyFont="1" applyFill="1" applyBorder="1" applyAlignment="1">
      <alignment horizontal="right"/>
    </xf>
    <xf numFmtId="8" fontId="0" fillId="0" borderId="0" xfId="0" applyNumberFormat="1" applyFont="1"/>
    <xf numFmtId="0" fontId="0" fillId="0" borderId="0" xfId="0" applyFont="1" applyFill="1"/>
    <xf numFmtId="0" fontId="6" fillId="5" borderId="1" xfId="0" applyFont="1" applyFill="1" applyBorder="1" applyAlignment="1">
      <alignment horizontal="right" vertical="top" wrapText="1"/>
    </xf>
    <xf numFmtId="0" fontId="1" fillId="5" borderId="1" xfId="0" applyFont="1" applyFill="1" applyBorder="1" applyAlignment="1">
      <alignment horizontal="left"/>
    </xf>
    <xf numFmtId="8" fontId="0" fillId="5" borderId="0" xfId="0" applyNumberFormat="1" applyFont="1" applyFill="1"/>
    <xf numFmtId="0" fontId="0" fillId="7" borderId="1" xfId="0" applyFont="1" applyFill="1" applyBorder="1" applyAlignment="1">
      <alignment horizontal="right" vertical="top"/>
    </xf>
    <xf numFmtId="8" fontId="0" fillId="7" borderId="0" xfId="0" applyNumberFormat="1" applyFont="1" applyFill="1"/>
    <xf numFmtId="0" fontId="0" fillId="0" borderId="0" xfId="0" pivotButton="1"/>
    <xf numFmtId="0" fontId="0" fillId="0" borderId="0" xfId="0" applyAlignment="1">
      <alignment horizontal="left"/>
    </xf>
    <xf numFmtId="6" fontId="0" fillId="0" borderId="0" xfId="0" applyNumberFormat="1"/>
    <xf numFmtId="38" fontId="0" fillId="0" borderId="0" xfId="0" applyNumberFormat="1"/>
    <xf numFmtId="0" fontId="6" fillId="4" borderId="1" xfId="0" applyFont="1" applyFill="1" applyBorder="1" applyAlignment="1">
      <alignment horizontal="right" vertical="top" wrapText="1"/>
    </xf>
    <xf numFmtId="3" fontId="1" fillId="5" borderId="1" xfId="0" applyNumberFormat="1" applyFont="1" applyFill="1" applyBorder="1" applyAlignment="1">
      <alignment horizontal="right"/>
    </xf>
    <xf numFmtId="0" fontId="5" fillId="0" borderId="0" xfId="0" applyFont="1" applyAlignment="1">
      <alignment horizontal="left"/>
    </xf>
    <xf numFmtId="0" fontId="0" fillId="5" borderId="0" xfId="0" applyFill="1"/>
    <xf numFmtId="0" fontId="1" fillId="4" borderId="1" xfId="0" applyFont="1" applyFill="1" applyBorder="1"/>
    <xf numFmtId="0" fontId="0" fillId="4" borderId="1" xfId="0" applyFont="1" applyFill="1" applyBorder="1" applyAlignment="1">
      <alignment horizontal="right"/>
    </xf>
    <xf numFmtId="3" fontId="1" fillId="4" borderId="1" xfId="0" applyNumberFormat="1" applyFont="1" applyFill="1" applyBorder="1" applyAlignment="1">
      <alignment horizontal="right"/>
    </xf>
    <xf numFmtId="8" fontId="1" fillId="4" borderId="1" xfId="0" applyNumberFormat="1" applyFont="1" applyFill="1" applyBorder="1"/>
    <xf numFmtId="8" fontId="0" fillId="4" borderId="0" xfId="0" applyNumberFormat="1" applyFont="1" applyFill="1"/>
    <xf numFmtId="0" fontId="0" fillId="4" borderId="1" xfId="0" applyFont="1" applyFill="1" applyBorder="1" applyAlignment="1">
      <alignment horizontal="right" vertical="top"/>
    </xf>
    <xf numFmtId="8" fontId="0" fillId="4" borderId="1" xfId="0" applyNumberFormat="1" applyFont="1" applyFill="1" applyBorder="1"/>
    <xf numFmtId="8" fontId="1" fillId="4" borderId="7" xfId="0" applyNumberFormat="1" applyFont="1" applyFill="1" applyBorder="1"/>
    <xf numFmtId="0" fontId="1" fillId="7" borderId="1" xfId="0" applyNumberFormat="1" applyFont="1" applyFill="1" applyBorder="1" applyAlignment="1">
      <alignment wrapText="1"/>
    </xf>
    <xf numFmtId="0" fontId="0" fillId="4" borderId="1" xfId="0" applyFont="1" applyFill="1" applyBorder="1" applyAlignment="1">
      <alignment horizontal="right" vertical="top" wrapText="1"/>
    </xf>
    <xf numFmtId="0" fontId="1" fillId="5" borderId="1" xfId="0" applyNumberFormat="1" applyFont="1" applyFill="1" applyBorder="1" applyAlignment="1">
      <alignment wrapText="1"/>
    </xf>
    <xf numFmtId="0" fontId="1" fillId="7" borderId="1" xfId="0" applyFont="1" applyFill="1" applyBorder="1" applyAlignment="1">
      <alignment horizontal="right" vertical="top" wrapText="1"/>
    </xf>
    <xf numFmtId="0" fontId="0" fillId="7" borderId="1" xfId="0" applyFont="1" applyFill="1" applyBorder="1" applyAlignment="1">
      <alignment horizontal="right"/>
    </xf>
    <xf numFmtId="0" fontId="1" fillId="7" borderId="1" xfId="0" applyNumberFormat="1" applyFont="1" applyFill="1" applyBorder="1" applyAlignment="1">
      <alignment horizontal="center"/>
    </xf>
    <xf numFmtId="0" fontId="0" fillId="4" borderId="1" xfId="0" applyFont="1" applyFill="1" applyBorder="1" applyAlignment="1">
      <alignment horizontal="right" wrapText="1"/>
    </xf>
    <xf numFmtId="0" fontId="1" fillId="7" borderId="1" xfId="0" applyFont="1" applyFill="1" applyBorder="1" applyAlignment="1">
      <alignment horizontal="right" wrapText="1"/>
    </xf>
    <xf numFmtId="0" fontId="1" fillId="4" borderId="1" xfId="0" applyNumberFormat="1" applyFont="1" applyFill="1" applyBorder="1" applyAlignment="1">
      <alignment wrapText="1"/>
    </xf>
    <xf numFmtId="0" fontId="1" fillId="4" borderId="1" xfId="0" applyFont="1" applyFill="1" applyBorder="1" applyAlignment="1">
      <alignment horizontal="right" vertical="top" wrapText="1"/>
    </xf>
    <xf numFmtId="0" fontId="1" fillId="4" borderId="1" xfId="0" applyNumberFormat="1" applyFont="1" applyFill="1" applyBorder="1" applyAlignment="1">
      <alignment horizontal="center"/>
    </xf>
    <xf numFmtId="0" fontId="1" fillId="6" borderId="1" xfId="0" applyFont="1" applyFill="1" applyBorder="1" applyAlignment="1">
      <alignment horizontal="left"/>
    </xf>
    <xf numFmtId="0" fontId="1" fillId="6" borderId="1" xfId="0" applyFont="1" applyFill="1" applyBorder="1" applyAlignment="1">
      <alignment horizontal="right"/>
    </xf>
    <xf numFmtId="0" fontId="1" fillId="6" borderId="1" xfId="0" applyFont="1" applyFill="1" applyBorder="1" applyAlignment="1">
      <alignment horizontal="center"/>
    </xf>
    <xf numFmtId="8" fontId="1" fillId="6" borderId="1" xfId="0" applyNumberFormat="1" applyFont="1" applyFill="1" applyBorder="1" applyAlignment="1">
      <alignment horizontal="right"/>
    </xf>
    <xf numFmtId="0" fontId="0" fillId="6" borderId="1" xfId="0" applyFont="1" applyFill="1" applyBorder="1" applyAlignment="1">
      <alignment horizontal="right"/>
    </xf>
    <xf numFmtId="14" fontId="1" fillId="6" borderId="1" xfId="0" applyNumberFormat="1" applyFont="1" applyFill="1" applyBorder="1" applyAlignment="1">
      <alignment horizontal="right"/>
    </xf>
    <xf numFmtId="0" fontId="1" fillId="6" borderId="1" xfId="0" applyFont="1" applyFill="1" applyBorder="1"/>
    <xf numFmtId="0" fontId="1" fillId="6" borderId="1" xfId="0" applyFont="1" applyFill="1" applyBorder="1" applyAlignment="1">
      <alignment wrapText="1"/>
    </xf>
    <xf numFmtId="0" fontId="1" fillId="6" borderId="1" xfId="0" applyNumberFormat="1" applyFont="1" applyFill="1" applyBorder="1"/>
    <xf numFmtId="0" fontId="1" fillId="6" borderId="1" xfId="0" applyNumberFormat="1" applyFont="1" applyFill="1" applyBorder="1" applyAlignment="1">
      <alignment wrapText="1"/>
    </xf>
    <xf numFmtId="8" fontId="0" fillId="0" borderId="0" xfId="0" applyNumberFormat="1" applyFont="1" applyFill="1"/>
    <xf numFmtId="0" fontId="6" fillId="6" borderId="1" xfId="0" applyFont="1" applyFill="1" applyBorder="1" applyAlignment="1">
      <alignment horizontal="right" vertical="top" wrapText="1"/>
    </xf>
    <xf numFmtId="8" fontId="1" fillId="6" borderId="1" xfId="0" applyNumberFormat="1" applyFont="1" applyFill="1" applyBorder="1"/>
    <xf numFmtId="8" fontId="0" fillId="6" borderId="0" xfId="0" applyNumberFormat="1" applyFont="1" applyFill="1"/>
    <xf numFmtId="0" fontId="0" fillId="6" borderId="1" xfId="0" applyFont="1" applyFill="1" applyBorder="1" applyAlignment="1">
      <alignment horizontal="right" vertical="top" wrapText="1"/>
    </xf>
    <xf numFmtId="8" fontId="0" fillId="6" borderId="1" xfId="0" applyNumberFormat="1" applyFont="1" applyFill="1" applyBorder="1"/>
    <xf numFmtId="0" fontId="6" fillId="6" borderId="1" xfId="0" applyFont="1" applyFill="1" applyBorder="1" applyAlignment="1">
      <alignment horizontal="right" wrapText="1"/>
    </xf>
    <xf numFmtId="0" fontId="1" fillId="6" borderId="1" xfId="0" applyFont="1" applyFill="1" applyBorder="1" applyAlignment="1">
      <alignment horizontal="right" wrapText="1"/>
    </xf>
    <xf numFmtId="0" fontId="1" fillId="6" borderId="1" xfId="0" applyNumberFormat="1" applyFont="1" applyFill="1" applyBorder="1" applyAlignment="1">
      <alignment horizontal="center"/>
    </xf>
    <xf numFmtId="0" fontId="1" fillId="7" borderId="1" xfId="0" applyNumberFormat="1" applyFont="1" applyFill="1" applyBorder="1" applyAlignment="1">
      <alignment horizontal="left"/>
    </xf>
    <xf numFmtId="0" fontId="1" fillId="0" borderId="1" xfId="0" applyFont="1" applyFill="1" applyBorder="1" applyAlignment="1">
      <alignment horizontal="left"/>
    </xf>
    <xf numFmtId="0" fontId="0" fillId="0" borderId="1" xfId="0" applyFont="1" applyFill="1" applyBorder="1" applyAlignment="1">
      <alignment horizontal="right"/>
    </xf>
    <xf numFmtId="14" fontId="1" fillId="0" borderId="1" xfId="0" applyNumberFormat="1" applyFont="1" applyFill="1" applyBorder="1" applyAlignment="1">
      <alignment horizontal="right"/>
    </xf>
    <xf numFmtId="3" fontId="1" fillId="0" borderId="1" xfId="0" applyNumberFormat="1" applyFont="1" applyFill="1" applyBorder="1" applyAlignment="1">
      <alignment horizontal="right"/>
    </xf>
    <xf numFmtId="0" fontId="1" fillId="0" borderId="1" xfId="0" applyFont="1" applyFill="1" applyBorder="1" applyAlignment="1">
      <alignment horizontal="center"/>
    </xf>
    <xf numFmtId="8" fontId="1" fillId="0" borderId="1" xfId="0" applyNumberFormat="1" applyFont="1" applyFill="1" applyBorder="1" applyAlignment="1">
      <alignment horizontal="right"/>
    </xf>
    <xf numFmtId="0" fontId="1" fillId="0" borderId="1" xfId="0" applyFont="1" applyFill="1" applyBorder="1"/>
    <xf numFmtId="0" fontId="1" fillId="0" borderId="1" xfId="0" applyFont="1" applyFill="1" applyBorder="1" applyAlignment="1">
      <alignment wrapText="1"/>
    </xf>
    <xf numFmtId="0" fontId="1" fillId="0" borderId="1" xfId="0" applyNumberFormat="1" applyFont="1" applyFill="1" applyBorder="1"/>
    <xf numFmtId="0" fontId="6" fillId="0" borderId="1" xfId="0" applyFont="1" applyFill="1" applyBorder="1" applyAlignment="1">
      <alignment horizontal="right"/>
    </xf>
    <xf numFmtId="0" fontId="0" fillId="0" borderId="1" xfId="0" applyFont="1" applyFill="1" applyBorder="1" applyAlignment="1">
      <alignment horizontal="right" vertical="top"/>
    </xf>
    <xf numFmtId="0" fontId="1" fillId="0" borderId="1" xfId="0" applyFont="1" applyFill="1" applyBorder="1" applyAlignment="1">
      <alignment horizontal="right"/>
    </xf>
    <xf numFmtId="8" fontId="1" fillId="0" borderId="1" xfId="0" applyNumberFormat="1" applyFont="1" applyFill="1" applyBorder="1"/>
    <xf numFmtId="0" fontId="1" fillId="0" borderId="1" xfId="0" applyNumberFormat="1" applyFont="1" applyFill="1" applyBorder="1" applyAlignment="1">
      <alignment wrapText="1"/>
    </xf>
    <xf numFmtId="8" fontId="0" fillId="0" borderId="1" xfId="0" applyNumberFormat="1" applyFont="1" applyFill="1" applyBorder="1"/>
    <xf numFmtId="8" fontId="1" fillId="0" borderId="7" xfId="0" applyNumberFormat="1" applyFont="1" applyFill="1" applyBorder="1"/>
    <xf numFmtId="8" fontId="0" fillId="0" borderId="1" xfId="0" applyNumberFormat="1" applyFont="1" applyFill="1" applyBorder="1" applyAlignment="1">
      <alignment horizontal="right" vertical="top"/>
    </xf>
    <xf numFmtId="8" fontId="0" fillId="7" borderId="1" xfId="0" applyNumberFormat="1" applyFont="1" applyFill="1" applyBorder="1" applyAlignment="1">
      <alignment horizontal="right" vertical="top"/>
    </xf>
    <xf numFmtId="0" fontId="6" fillId="0" borderId="1" xfId="0" applyFont="1" applyFill="1" applyBorder="1" applyAlignment="1">
      <alignment horizontal="right" vertical="top" wrapText="1"/>
    </xf>
    <xf numFmtId="0" fontId="0" fillId="0" borderId="1" xfId="0" applyFont="1" applyFill="1" applyBorder="1" applyAlignment="1">
      <alignment horizontal="right" vertical="top" wrapText="1"/>
    </xf>
    <xf numFmtId="0" fontId="6" fillId="0" borderId="1" xfId="0" applyFont="1" applyFill="1" applyBorder="1" applyAlignment="1">
      <alignment horizontal="right" wrapText="1"/>
    </xf>
    <xf numFmtId="14" fontId="10" fillId="0" borderId="1" xfId="0" applyNumberFormat="1" applyFont="1" applyFill="1" applyBorder="1" applyAlignment="1">
      <alignment horizontal="right"/>
    </xf>
    <xf numFmtId="8" fontId="10" fillId="0" borderId="1" xfId="0" applyNumberFormat="1" applyFont="1" applyFill="1" applyBorder="1" applyAlignment="1">
      <alignment horizontal="right"/>
    </xf>
    <xf numFmtId="0" fontId="10" fillId="0" borderId="1" xfId="0" applyNumberFormat="1" applyFont="1" applyFill="1" applyBorder="1"/>
    <xf numFmtId="0" fontId="10" fillId="0" borderId="1" xfId="0" applyNumberFormat="1" applyFont="1" applyFill="1" applyBorder="1" applyAlignment="1">
      <alignment wrapText="1"/>
    </xf>
    <xf numFmtId="0" fontId="1" fillId="0" borderId="1" xfId="0" applyFont="1" applyFill="1" applyBorder="1" applyAlignment="1">
      <alignment horizontal="right" vertical="top" wrapText="1"/>
    </xf>
    <xf numFmtId="0" fontId="1" fillId="0" borderId="1" xfId="0" applyFont="1" applyFill="1" applyBorder="1" applyAlignment="1">
      <alignment horizontal="right" wrapText="1"/>
    </xf>
    <xf numFmtId="0" fontId="10" fillId="7" borderId="1" xfId="0" applyFont="1" applyFill="1" applyBorder="1"/>
    <xf numFmtId="0" fontId="10" fillId="7" borderId="1" xfId="0" applyNumberFormat="1" applyFont="1" applyFill="1" applyBorder="1"/>
    <xf numFmtId="0" fontId="1" fillId="5" borderId="2" xfId="0" applyFont="1" applyFill="1" applyBorder="1"/>
    <xf numFmtId="0" fontId="1" fillId="5" borderId="2" xfId="0" applyFont="1" applyFill="1" applyBorder="1" applyAlignment="1">
      <alignment wrapText="1"/>
    </xf>
    <xf numFmtId="14" fontId="10" fillId="7" borderId="1" xfId="0" applyNumberFormat="1" applyFont="1" applyFill="1" applyBorder="1" applyAlignment="1">
      <alignment horizontal="right"/>
    </xf>
    <xf numFmtId="8" fontId="10" fillId="7" borderId="1" xfId="0" applyNumberFormat="1" applyFont="1" applyFill="1" applyBorder="1" applyAlignment="1">
      <alignment horizontal="right"/>
    </xf>
    <xf numFmtId="0" fontId="10" fillId="7" borderId="1" xfId="0" applyNumberFormat="1" applyFont="1" applyFill="1" applyBorder="1" applyAlignment="1">
      <alignment wrapText="1"/>
    </xf>
    <xf numFmtId="0" fontId="0" fillId="4" borderId="0" xfId="0" applyFont="1" applyFill="1" applyBorder="1" applyAlignment="1">
      <alignment horizontal="right" vertical="top"/>
    </xf>
    <xf numFmtId="14" fontId="10" fillId="4" borderId="1" xfId="0" applyNumberFormat="1" applyFont="1" applyFill="1" applyBorder="1" applyAlignment="1">
      <alignment horizontal="right"/>
    </xf>
    <xf numFmtId="8" fontId="10" fillId="4" borderId="1" xfId="0" applyNumberFormat="1" applyFont="1" applyFill="1" applyBorder="1" applyAlignment="1">
      <alignment horizontal="right"/>
    </xf>
    <xf numFmtId="0" fontId="10" fillId="4" borderId="1" xfId="0" applyNumberFormat="1" applyFont="1" applyFill="1" applyBorder="1"/>
    <xf numFmtId="0" fontId="10" fillId="4" borderId="1" xfId="0" applyNumberFormat="1" applyFont="1" applyFill="1" applyBorder="1" applyAlignment="1">
      <alignment wrapText="1"/>
    </xf>
    <xf numFmtId="0" fontId="0" fillId="0" borderId="0" xfId="0" applyFont="1" applyAlignment="1">
      <alignment vertical="top"/>
    </xf>
    <xf numFmtId="0" fontId="6" fillId="7" borderId="1" xfId="0" applyFont="1" applyFill="1" applyBorder="1" applyAlignment="1">
      <alignment horizontal="right" vertical="top" wrapText="1"/>
    </xf>
    <xf numFmtId="0" fontId="1" fillId="7" borderId="1" xfId="0" applyFont="1" applyFill="1" applyBorder="1" applyAlignment="1">
      <alignment horizontal="left" vertical="top"/>
    </xf>
    <xf numFmtId="14" fontId="1" fillId="7" borderId="1" xfId="0" applyNumberFormat="1" applyFont="1" applyFill="1" applyBorder="1" applyAlignment="1">
      <alignment horizontal="right" vertical="top"/>
    </xf>
    <xf numFmtId="8" fontId="1" fillId="7" borderId="1" xfId="0" applyNumberFormat="1" applyFont="1" applyFill="1" applyBorder="1" applyAlignment="1">
      <alignment horizontal="right" vertical="top"/>
    </xf>
    <xf numFmtId="0" fontId="1" fillId="7" borderId="1" xfId="0" applyNumberFormat="1" applyFont="1" applyFill="1" applyBorder="1" applyAlignment="1">
      <alignment vertical="top"/>
    </xf>
    <xf numFmtId="0" fontId="1" fillId="7" borderId="1" xfId="0" applyFont="1" applyFill="1" applyBorder="1" applyAlignment="1">
      <alignment vertical="top" wrapText="1"/>
    </xf>
    <xf numFmtId="0" fontId="1" fillId="6" borderId="1" xfId="0" applyFont="1" applyFill="1" applyBorder="1" applyAlignment="1">
      <alignment horizontal="right" vertical="top" wrapText="1"/>
    </xf>
    <xf numFmtId="0" fontId="0" fillId="0" borderId="1" xfId="0" applyFill="1" applyBorder="1" applyAlignment="1">
      <alignment horizontal="right"/>
    </xf>
    <xf numFmtId="0" fontId="0" fillId="7" borderId="1" xfId="0" applyFill="1" applyBorder="1" applyAlignment="1">
      <alignment horizontal="right"/>
    </xf>
    <xf numFmtId="0" fontId="0" fillId="5" borderId="1" xfId="0" applyFill="1" applyBorder="1" applyAlignment="1">
      <alignment horizontal="right"/>
    </xf>
    <xf numFmtId="0" fontId="0" fillId="0" borderId="0" xfId="0" applyFont="1" applyFill="1" applyAlignment="1">
      <alignment horizontal="center"/>
    </xf>
    <xf numFmtId="0" fontId="1" fillId="0" borderId="1" xfId="0" applyNumberFormat="1" applyFont="1" applyFill="1" applyBorder="1" applyAlignment="1">
      <alignment horizontal="center"/>
    </xf>
    <xf numFmtId="0" fontId="0" fillId="5" borderId="1" xfId="0" applyFont="1" applyFill="1" applyBorder="1" applyAlignment="1">
      <alignment horizontal="right" wrapText="1"/>
    </xf>
    <xf numFmtId="0" fontId="1" fillId="5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right"/>
    </xf>
    <xf numFmtId="0" fontId="0" fillId="7" borderId="1" xfId="0" applyFill="1" applyBorder="1" applyAlignment="1">
      <alignment horizontal="right" vertical="top"/>
    </xf>
    <xf numFmtId="0" fontId="0" fillId="5" borderId="1" xfId="0" applyFill="1" applyBorder="1" applyAlignment="1">
      <alignment horizontal="right" vertical="top"/>
    </xf>
    <xf numFmtId="0" fontId="0" fillId="0" borderId="1" xfId="0" applyBorder="1" applyAlignment="1">
      <alignment horizontal="right" vertical="top"/>
    </xf>
    <xf numFmtId="0" fontId="1" fillId="5" borderId="1" xfId="0" applyFont="1" applyFill="1" applyBorder="1" applyAlignment="1">
      <alignment horizontal="left" vertical="top"/>
    </xf>
    <xf numFmtId="14" fontId="1" fillId="5" borderId="1" xfId="0" applyNumberFormat="1" applyFont="1" applyFill="1" applyBorder="1" applyAlignment="1">
      <alignment horizontal="right" vertical="top"/>
    </xf>
    <xf numFmtId="0" fontId="1" fillId="5" borderId="1" xfId="0" applyFont="1" applyFill="1" applyBorder="1" applyAlignment="1">
      <alignment horizontal="right" vertical="top"/>
    </xf>
    <xf numFmtId="0" fontId="1" fillId="5" borderId="1" xfId="0" applyFont="1" applyFill="1" applyBorder="1" applyAlignment="1">
      <alignment horizontal="center" vertical="top"/>
    </xf>
    <xf numFmtId="8" fontId="1" fillId="5" borderId="1" xfId="0" applyNumberFormat="1" applyFont="1" applyFill="1" applyBorder="1" applyAlignment="1">
      <alignment horizontal="right" vertical="top"/>
    </xf>
    <xf numFmtId="0" fontId="1" fillId="5" borderId="1" xfId="0" applyFont="1" applyFill="1" applyBorder="1" applyAlignment="1">
      <alignment vertical="top" wrapText="1"/>
    </xf>
    <xf numFmtId="0" fontId="8" fillId="4" borderId="1" xfId="0" quotePrefix="1" applyFont="1" applyFill="1" applyBorder="1" applyAlignment="1">
      <alignment horizontal="right" vertical="top" wrapText="1"/>
    </xf>
    <xf numFmtId="0" fontId="0" fillId="5" borderId="1" xfId="0" applyFont="1" applyFill="1" applyBorder="1" applyAlignment="1">
      <alignment horizontal="right" vertical="top" wrapText="1"/>
    </xf>
    <xf numFmtId="0" fontId="1" fillId="5" borderId="1" xfId="0" applyNumberFormat="1" applyFont="1" applyFill="1" applyBorder="1" applyAlignment="1">
      <alignment vertical="top"/>
    </xf>
    <xf numFmtId="8" fontId="0" fillId="7" borderId="1" xfId="0" applyNumberFormat="1" applyFont="1" applyFill="1" applyBorder="1"/>
    <xf numFmtId="0" fontId="6" fillId="4" borderId="1" xfId="0" applyFont="1" applyFill="1" applyBorder="1" applyAlignment="1">
      <alignment horizontal="right" vertical="top"/>
    </xf>
    <xf numFmtId="0" fontId="6" fillId="4" borderId="1" xfId="0" applyFont="1" applyFill="1" applyBorder="1" applyAlignment="1">
      <alignment horizontal="right"/>
    </xf>
    <xf numFmtId="0" fontId="1" fillId="8" borderId="1" xfId="0" applyFont="1" applyFill="1" applyBorder="1" applyAlignment="1">
      <alignment horizontal="left"/>
    </xf>
    <xf numFmtId="14" fontId="1" fillId="8" borderId="1" xfId="0" applyNumberFormat="1" applyFont="1" applyFill="1" applyBorder="1" applyAlignment="1">
      <alignment horizontal="right"/>
    </xf>
    <xf numFmtId="0" fontId="1" fillId="8" borderId="1" xfId="0" applyFont="1" applyFill="1" applyBorder="1" applyAlignment="1">
      <alignment horizontal="center"/>
    </xf>
    <xf numFmtId="8" fontId="1" fillId="8" borderId="1" xfId="0" applyNumberFormat="1" applyFont="1" applyFill="1" applyBorder="1" applyAlignment="1">
      <alignment horizontal="right"/>
    </xf>
    <xf numFmtId="0" fontId="1" fillId="8" borderId="1" xfId="0" applyNumberFormat="1" applyFont="1" applyFill="1" applyBorder="1"/>
    <xf numFmtId="0" fontId="1" fillId="4" borderId="1" xfId="0" applyFont="1" applyFill="1" applyBorder="1" applyAlignment="1">
      <alignment horizontal="right" wrapText="1"/>
    </xf>
    <xf numFmtId="0" fontId="0" fillId="6" borderId="1" xfId="0" applyFont="1" applyFill="1" applyBorder="1" applyAlignment="1">
      <alignment horizontal="right" vertical="top"/>
    </xf>
    <xf numFmtId="3" fontId="1" fillId="6" borderId="1" xfId="0" applyNumberFormat="1" applyFont="1" applyFill="1" applyBorder="1" applyAlignment="1">
      <alignment horizontal="right"/>
    </xf>
    <xf numFmtId="0" fontId="1" fillId="7" borderId="1" xfId="0" applyFont="1" applyFill="1" applyBorder="1" applyAlignment="1">
      <alignment horizontal="right" vertical="top"/>
    </xf>
    <xf numFmtId="0" fontId="1" fillId="7" borderId="1" xfId="0" applyFont="1" applyFill="1" applyBorder="1" applyAlignment="1">
      <alignment horizontal="center" vertical="top"/>
    </xf>
    <xf numFmtId="0" fontId="8" fillId="5" borderId="1" xfId="0" quotePrefix="1" applyFont="1" applyFill="1" applyBorder="1" applyAlignment="1">
      <alignment horizontal="right" wrapText="1"/>
    </xf>
    <xf numFmtId="8" fontId="0" fillId="6" borderId="0" xfId="0" applyNumberFormat="1" applyFont="1" applyFill="1" applyBorder="1" applyAlignment="1">
      <alignment horizontal="right" vertical="top"/>
    </xf>
    <xf numFmtId="0" fontId="0" fillId="6" borderId="0" xfId="0" applyFont="1" applyFill="1" applyAlignment="1">
      <alignment horizontal="right"/>
    </xf>
    <xf numFmtId="14" fontId="11" fillId="7" borderId="1" xfId="0" applyNumberFormat="1" applyFont="1" applyFill="1" applyBorder="1" applyAlignment="1">
      <alignment horizontal="right"/>
    </xf>
    <xf numFmtId="8" fontId="11" fillId="7" borderId="1" xfId="0" applyNumberFormat="1" applyFont="1" applyFill="1" applyBorder="1" applyAlignment="1">
      <alignment horizontal="right"/>
    </xf>
    <xf numFmtId="0" fontId="11" fillId="7" borderId="1" xfId="0" applyNumberFormat="1" applyFont="1" applyFill="1" applyBorder="1"/>
    <xf numFmtId="0" fontId="11" fillId="7" borderId="1" xfId="0" applyNumberFormat="1" applyFont="1" applyFill="1" applyBorder="1" applyAlignment="1">
      <alignment wrapText="1"/>
    </xf>
    <xf numFmtId="0" fontId="6" fillId="7" borderId="0" xfId="0" applyFont="1" applyFill="1" applyAlignment="1">
      <alignment horizontal="right"/>
    </xf>
    <xf numFmtId="0" fontId="6" fillId="7" borderId="1" xfId="0" applyFont="1" applyFill="1" applyBorder="1" applyAlignment="1">
      <alignment horizontal="right"/>
    </xf>
    <xf numFmtId="0" fontId="1" fillId="9" borderId="1" xfId="0" applyFont="1" applyFill="1" applyBorder="1" applyAlignment="1">
      <alignment horizontal="left"/>
    </xf>
    <xf numFmtId="0" fontId="6" fillId="9" borderId="1" xfId="0" applyFont="1" applyFill="1" applyBorder="1" applyAlignment="1">
      <alignment horizontal="right" vertical="top" wrapText="1"/>
    </xf>
    <xf numFmtId="0" fontId="1" fillId="9" borderId="1" xfId="0" applyFont="1" applyFill="1" applyBorder="1"/>
    <xf numFmtId="0" fontId="1" fillId="9" borderId="1" xfId="0" applyFont="1" applyFill="1" applyBorder="1" applyAlignment="1">
      <alignment horizontal="right"/>
    </xf>
    <xf numFmtId="0" fontId="1" fillId="9" borderId="1" xfId="0" applyFont="1" applyFill="1" applyBorder="1" applyAlignment="1">
      <alignment horizontal="center"/>
    </xf>
    <xf numFmtId="8" fontId="1" fillId="9" borderId="1" xfId="0" applyNumberFormat="1" applyFont="1" applyFill="1" applyBorder="1"/>
    <xf numFmtId="8" fontId="0" fillId="9" borderId="0" xfId="0" applyNumberFormat="1" applyFont="1" applyFill="1"/>
    <xf numFmtId="8" fontId="1" fillId="9" borderId="1" xfId="0" applyNumberFormat="1" applyFont="1" applyFill="1" applyBorder="1" applyAlignment="1">
      <alignment horizontal="right"/>
    </xf>
    <xf numFmtId="0" fontId="1" fillId="9" borderId="1" xfId="0" applyNumberFormat="1" applyFont="1" applyFill="1" applyBorder="1"/>
    <xf numFmtId="0" fontId="1" fillId="9" borderId="1" xfId="0" applyFont="1" applyFill="1" applyBorder="1" applyAlignment="1">
      <alignment wrapText="1"/>
    </xf>
    <xf numFmtId="14" fontId="10" fillId="6" borderId="1" xfId="0" applyNumberFormat="1" applyFont="1" applyFill="1" applyBorder="1" applyAlignment="1">
      <alignment horizontal="right"/>
    </xf>
    <xf numFmtId="8" fontId="10" fillId="6" borderId="1" xfId="0" applyNumberFormat="1" applyFont="1" applyFill="1" applyBorder="1" applyAlignment="1">
      <alignment horizontal="right"/>
    </xf>
    <xf numFmtId="0" fontId="10" fillId="6" borderId="1" xfId="0" applyNumberFormat="1" applyFont="1" applyFill="1" applyBorder="1"/>
    <xf numFmtId="0" fontId="10" fillId="6" borderId="1" xfId="0" applyNumberFormat="1" applyFont="1" applyFill="1" applyBorder="1" applyAlignment="1">
      <alignment wrapText="1"/>
    </xf>
    <xf numFmtId="8" fontId="0" fillId="5" borderId="1" xfId="0" applyNumberFormat="1" applyFont="1" applyFill="1" applyBorder="1" applyAlignment="1">
      <alignment horizontal="right" vertical="top"/>
    </xf>
    <xf numFmtId="0" fontId="0" fillId="7" borderId="0" xfId="0" applyFill="1" applyAlignment="1">
      <alignment horizontal="right" vertical="top"/>
    </xf>
    <xf numFmtId="0" fontId="1" fillId="7" borderId="0" xfId="0" applyFont="1" applyFill="1" applyAlignment="1">
      <alignment horizontal="right" vertical="top" wrapText="1"/>
    </xf>
    <xf numFmtId="0" fontId="1" fillId="0" borderId="0" xfId="0" applyFont="1" applyAlignment="1">
      <alignment horizontal="right" vertical="top" wrapText="1"/>
    </xf>
    <xf numFmtId="0" fontId="1" fillId="0" borderId="1" xfId="0" applyFont="1" applyBorder="1" applyAlignment="1">
      <alignment horizontal="right" vertical="top" wrapText="1"/>
    </xf>
    <xf numFmtId="0" fontId="0" fillId="7" borderId="0" xfId="0" applyFill="1" applyAlignment="1">
      <alignment horizontal="right"/>
    </xf>
    <xf numFmtId="0" fontId="0" fillId="9" borderId="1" xfId="0" applyFill="1" applyBorder="1" applyAlignment="1">
      <alignment horizontal="right"/>
    </xf>
    <xf numFmtId="0" fontId="0" fillId="8" borderId="1" xfId="0" applyFill="1" applyBorder="1" applyAlignment="1">
      <alignment horizontal="right"/>
    </xf>
    <xf numFmtId="14" fontId="1" fillId="9" borderId="1" xfId="0" applyNumberFormat="1" applyFont="1" applyFill="1" applyBorder="1" applyAlignment="1">
      <alignment horizontal="right"/>
    </xf>
    <xf numFmtId="0" fontId="1" fillId="9" borderId="1" xfId="0" applyNumberFormat="1" applyFont="1" applyFill="1" applyBorder="1" applyAlignment="1">
      <alignment wrapText="1"/>
    </xf>
    <xf numFmtId="0" fontId="1" fillId="8" borderId="1" xfId="0" applyFont="1" applyFill="1" applyBorder="1" applyAlignment="1">
      <alignment horizontal="right"/>
    </xf>
    <xf numFmtId="0" fontId="1" fillId="8" borderId="1" xfId="0" applyNumberFormat="1" applyFont="1" applyFill="1" applyBorder="1" applyAlignment="1">
      <alignment wrapText="1"/>
    </xf>
    <xf numFmtId="0" fontId="1" fillId="9" borderId="1" xfId="0" applyNumberFormat="1" applyFont="1" applyFill="1" applyBorder="1" applyAlignment="1">
      <alignment horizontal="center"/>
    </xf>
    <xf numFmtId="0" fontId="0" fillId="9" borderId="1" xfId="0" applyFill="1" applyBorder="1" applyAlignment="1">
      <alignment vertical="top"/>
    </xf>
    <xf numFmtId="0" fontId="6" fillId="7" borderId="0" xfId="0" applyFont="1" applyFill="1" applyAlignment="1">
      <alignment horizontal="right" vertical="top" wrapText="1"/>
    </xf>
    <xf numFmtId="0" fontId="1" fillId="5" borderId="1" xfId="0" applyFont="1" applyFill="1" applyBorder="1" applyAlignment="1">
      <alignment horizontal="right" wrapText="1"/>
    </xf>
    <xf numFmtId="0" fontId="1" fillId="8" borderId="1" xfId="0" applyFont="1" applyFill="1" applyBorder="1" applyAlignment="1">
      <alignment horizontal="right" wrapText="1"/>
    </xf>
    <xf numFmtId="0" fontId="0" fillId="5" borderId="1" xfId="0" applyFont="1" applyFill="1" applyBorder="1" applyAlignment="1">
      <alignment horizontal="right" vertical="top"/>
    </xf>
    <xf numFmtId="8" fontId="1" fillId="4" borderId="0" xfId="0" applyNumberFormat="1" applyFont="1" applyFill="1" applyBorder="1" applyAlignment="1">
      <alignment horizontal="right"/>
    </xf>
    <xf numFmtId="0" fontId="0" fillId="0" borderId="0" xfId="0" applyAlignment="1">
      <alignment horizontal="right" vertical="top"/>
    </xf>
    <xf numFmtId="0" fontId="0" fillId="9" borderId="1" xfId="0" applyFill="1" applyBorder="1" applyAlignment="1">
      <alignment horizontal="right" vertical="top"/>
    </xf>
  </cellXfs>
  <cellStyles count="1">
    <cellStyle name="Normal" xfId="0" builtinId="0"/>
  </cellStyles>
  <dxfs count="38">
    <dxf>
      <numFmt numFmtId="10" formatCode="&quot;$&quot;#,##0_);[Red]\(&quot;$&quot;#,##0\)"/>
    </dxf>
    <dxf>
      <numFmt numFmtId="10" formatCode="&quot;$&quot;#,##0_);[Red]\(&quot;$&quot;#,##0\)"/>
    </dxf>
    <dxf>
      <numFmt numFmtId="10" formatCode="&quot;$&quot;#,##0_);[Red]\(&quot;$&quot;#,##0\)"/>
    </dxf>
    <dxf>
      <numFmt numFmtId="10" formatCode="&quot;$&quot;#,##0_);[Red]\(&quot;$&quot;#,##0\)"/>
    </dxf>
    <dxf>
      <numFmt numFmtId="10" formatCode="&quot;$&quot;#,##0_);[Red]\(&quot;$&quot;#,##0\)"/>
    </dxf>
    <dxf>
      <numFmt numFmtId="10" formatCode="&quot;$&quot;#,##0_);[Red]\(&quot;$&quot;#,##0\)"/>
    </dxf>
    <dxf>
      <numFmt numFmtId="10" formatCode="&quot;$&quot;#,##0_);[Red]\(&quot;$&quot;#,##0\)"/>
    </dxf>
    <dxf>
      <numFmt numFmtId="10" formatCode="&quot;$&quot;#,##0_);[Red]\(&quot;$&quot;#,##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theme="5" tint="-0.249977111117893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theme="5" tint="-0.249977111117893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theme="5" tint="-0.249977111117893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0"/>
        <name val="Calibri"/>
        <family val="2"/>
        <scheme val="minor"/>
      </font>
      <numFmt numFmtId="12" formatCode="&quot;$&quot;#,##0.00_);[Red]\(&quot;$&quot;#,##0.00\)"/>
      <fill>
        <patternFill patternType="solid">
          <fgColor indexed="64"/>
          <bgColor theme="5" tint="-0.249977111117893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0"/>
        <name val="Calibri"/>
        <family val="2"/>
        <scheme val="minor"/>
      </font>
      <numFmt numFmtId="12" formatCode="&quot;$&quot;#,##0.00_);[Red]\(&quot;$&quot;#,##0.00\)"/>
      <fill>
        <patternFill patternType="solid">
          <fgColor indexed="64"/>
          <bgColor theme="5" tint="-0.249977111117893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12" formatCode="&quot;$&quot;#,##0.00_);[Red]\(&quot;$&quot;#,##0.00\)"/>
      <fill>
        <patternFill patternType="solid">
          <fgColor indexed="64"/>
          <bgColor theme="5" tint="-0.249977111117893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164" formatCode="_(* #,##0_);_(* \(#,##0\);_(* &quot;-&quot;??_);_(@_)"/>
      <fill>
        <patternFill patternType="solid">
          <fgColor indexed="64"/>
          <bgColor theme="5" tint="-0.249977111117893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theme="5" tint="-0.249977111117893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164" formatCode="_(* #,##0_);_(* \(#,##0\);_(* &quot;-&quot;??_);_(@_)"/>
      <fill>
        <patternFill patternType="solid">
          <fgColor indexed="64"/>
          <bgColor theme="5" tint="-0.249977111117893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theme="5" tint="-0.249977111117893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theme="5" tint="-0.249977111117893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</font>
      <fill>
        <patternFill patternType="none">
          <bgColor auto="1"/>
        </patternFill>
      </fill>
    </dxf>
    <dxf>
      <font>
        <b val="0"/>
      </font>
      <fill>
        <patternFill patternType="none">
          <bgColor auto="1"/>
        </patternFill>
      </fill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right"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0" formatCode="&quot;$&quot;#,##0_);[Red]\(&quot;$&quot;#,##0\)"/>
    </dxf>
    <dxf>
      <numFmt numFmtId="10" formatCode="&quot;$&quot;#,##0_);[Red]\(&quot;$&quot;#,##0\)"/>
    </dxf>
    <dxf>
      <numFmt numFmtId="10" formatCode="&quot;$&quot;#,##0_);[Red]\(&quot;$&quot;#,##0\)"/>
    </dxf>
    <dxf>
      <numFmt numFmtId="10" formatCode="&quot;$&quot;#,##0_);[Red]\(&quot;$&quot;#,##0\)"/>
    </dxf>
    <dxf>
      <border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5" tint="-0.249977111117893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</dxf>
    <dxf>
      <fill>
        <patternFill patternType="solid">
          <fgColor indexed="64"/>
          <bgColor theme="5" tint="-0.24994659260841701"/>
        </patternFill>
      </fill>
      <alignment horizontal="left" vertical="bottom" textRotation="0" wrapText="0" indent="0" justifyLastLine="0" shrinkToFit="0" readingOrder="0"/>
    </dxf>
  </dxfs>
  <tableStyles count="0" defaultTableStyle="TableStyleMedium2" defaultPivotStyle="PivotStyleLight16"/>
  <colors>
    <mruColors>
      <color rgb="FFB8E08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pivotCacheDefinition" Target="pivotCache/pivotCacheDefinition1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[FY2021 - CDSF Dashboard.xlsx]Totals by District!PivotTable1</c:name>
    <c:fmtId val="0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'Totals by District'!$B$3</c:f>
              <c:strCache>
                <c:ptCount val="1"/>
                <c:pt idx="0">
                  <c:v>Sum of Max Spend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'Totals by District'!$A$4:$A$15</c:f>
              <c:strCache>
                <c:ptCount val="11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G</c:v>
                </c:pt>
                <c:pt idx="7">
                  <c:v>H</c:v>
                </c:pt>
                <c:pt idx="8">
                  <c:v>I</c:v>
                </c:pt>
                <c:pt idx="9">
                  <c:v>J</c:v>
                </c:pt>
                <c:pt idx="10">
                  <c:v>K</c:v>
                </c:pt>
              </c:strCache>
            </c:strRef>
          </c:cat>
          <c:val>
            <c:numRef>
              <c:f>'Totals by District'!$B$4:$B$15</c:f>
              <c:numCache>
                <c:formatCode>"$"#,##0_);[Red]\("$"#,##0\)</c:formatCode>
                <c:ptCount val="11"/>
                <c:pt idx="0">
                  <c:v>315591.59999999998</c:v>
                </c:pt>
                <c:pt idx="1">
                  <c:v>333890.47000000003</c:v>
                </c:pt>
                <c:pt idx="2">
                  <c:v>314810.78999999998</c:v>
                </c:pt>
                <c:pt idx="3">
                  <c:v>277846.13</c:v>
                </c:pt>
                <c:pt idx="4">
                  <c:v>259717.84</c:v>
                </c:pt>
                <c:pt idx="5">
                  <c:v>263822.90000000002</c:v>
                </c:pt>
                <c:pt idx="6">
                  <c:v>407503.77</c:v>
                </c:pt>
                <c:pt idx="7">
                  <c:v>421505.94</c:v>
                </c:pt>
                <c:pt idx="8">
                  <c:v>398818.97</c:v>
                </c:pt>
                <c:pt idx="9">
                  <c:v>245173.43</c:v>
                </c:pt>
                <c:pt idx="10">
                  <c:v>366493.63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8E-418E-B461-3B474DA402B7}"/>
            </c:ext>
          </c:extLst>
        </c:ser>
        <c:ser>
          <c:idx val="1"/>
          <c:order val="1"/>
          <c:tx>
            <c:strRef>
              <c:f>'Totals by District'!$C$3</c:f>
              <c:strCache>
                <c:ptCount val="1"/>
                <c:pt idx="0">
                  <c:v>Sum of YTD Expenses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'Totals by District'!$A$4:$A$15</c:f>
              <c:strCache>
                <c:ptCount val="11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G</c:v>
                </c:pt>
                <c:pt idx="7">
                  <c:v>H</c:v>
                </c:pt>
                <c:pt idx="8">
                  <c:v>I</c:v>
                </c:pt>
                <c:pt idx="9">
                  <c:v>J</c:v>
                </c:pt>
                <c:pt idx="10">
                  <c:v>K</c:v>
                </c:pt>
              </c:strCache>
            </c:strRef>
          </c:cat>
          <c:val>
            <c:numRef>
              <c:f>'Totals by District'!$C$4:$C$15</c:f>
              <c:numCache>
                <c:formatCode>"$"#,##0_);[Red]\("$"#,##0\)</c:formatCode>
                <c:ptCount val="11"/>
                <c:pt idx="0">
                  <c:v>56553.990000000005</c:v>
                </c:pt>
                <c:pt idx="1">
                  <c:v>86754.78</c:v>
                </c:pt>
                <c:pt idx="2">
                  <c:v>82464.549999999988</c:v>
                </c:pt>
                <c:pt idx="3">
                  <c:v>110774.58</c:v>
                </c:pt>
                <c:pt idx="4">
                  <c:v>164197.23000000001</c:v>
                </c:pt>
                <c:pt idx="5">
                  <c:v>32064.05</c:v>
                </c:pt>
                <c:pt idx="6">
                  <c:v>61486.22</c:v>
                </c:pt>
                <c:pt idx="7">
                  <c:v>64712.26</c:v>
                </c:pt>
                <c:pt idx="8">
                  <c:v>133800</c:v>
                </c:pt>
                <c:pt idx="9">
                  <c:v>65298.349999999991</c:v>
                </c:pt>
                <c:pt idx="10">
                  <c:v>52755.59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58E-418E-B461-3B474DA402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36927136"/>
        <c:axId val="439929680"/>
      </c:barChart>
      <c:catAx>
        <c:axId val="236927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9929680"/>
        <c:crosses val="autoZero"/>
        <c:auto val="1"/>
        <c:lblAlgn val="ctr"/>
        <c:lblOffset val="100"/>
        <c:noMultiLvlLbl val="0"/>
      </c:catAx>
      <c:valAx>
        <c:axId val="4399296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_);[Red]\(&quot;$&quot;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69271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[FY2021 - CDSF Dashboard.xlsx]Totals by Department!PivotTable2</c:name>
    <c:fmtId val="0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'Totals by Department'!$B$3</c:f>
              <c:strCache>
                <c:ptCount val="1"/>
                <c:pt idx="0">
                  <c:v>Sum of YTD Expenses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'Totals by Department'!$A$4:$A$24</c:f>
              <c:strCache>
                <c:ptCount val="20"/>
                <c:pt idx="0">
                  <c:v>CNL</c:v>
                </c:pt>
                <c:pt idx="1">
                  <c:v>DON</c:v>
                </c:pt>
                <c:pt idx="2">
                  <c:v>HFD</c:v>
                </c:pt>
                <c:pt idx="3">
                  <c:v>HHD</c:v>
                </c:pt>
                <c:pt idx="4">
                  <c:v>HPARD</c:v>
                </c:pt>
                <c:pt idx="5">
                  <c:v>HPD</c:v>
                </c:pt>
                <c:pt idx="6">
                  <c:v>HPL</c:v>
                </c:pt>
                <c:pt idx="7">
                  <c:v>HPW</c:v>
                </c:pt>
                <c:pt idx="8">
                  <c:v>MOCA</c:v>
                </c:pt>
                <c:pt idx="9">
                  <c:v>MOEd</c:v>
                </c:pt>
                <c:pt idx="10">
                  <c:v>OBO</c:v>
                </c:pt>
                <c:pt idx="11">
                  <c:v>PD</c:v>
                </c:pt>
                <c:pt idx="12">
                  <c:v>(blank)</c:v>
                </c:pt>
                <c:pt idx="13">
                  <c:v>SWMD</c:v>
                </c:pt>
                <c:pt idx="14">
                  <c:v>MOSE</c:v>
                </c:pt>
                <c:pt idx="15">
                  <c:v>MYR</c:v>
                </c:pt>
                <c:pt idx="16">
                  <c:v>GSD</c:v>
                </c:pt>
                <c:pt idx="17">
                  <c:v>ARA/BARC</c:v>
                </c:pt>
                <c:pt idx="18">
                  <c:v>FMD</c:v>
                </c:pt>
                <c:pt idx="19">
                  <c:v>MOEconDev</c:v>
                </c:pt>
              </c:strCache>
            </c:strRef>
          </c:cat>
          <c:val>
            <c:numRef>
              <c:f>'Totals by Department'!$B$4:$B$24</c:f>
              <c:numCache>
                <c:formatCode>"$"#,##0_);[Red]\("$"#,##0\)</c:formatCode>
                <c:ptCount val="20"/>
                <c:pt idx="0">
                  <c:v>863.16</c:v>
                </c:pt>
                <c:pt idx="1">
                  <c:v>0</c:v>
                </c:pt>
                <c:pt idx="2">
                  <c:v>3570</c:v>
                </c:pt>
                <c:pt idx="3">
                  <c:v>15100.5</c:v>
                </c:pt>
                <c:pt idx="4">
                  <c:v>271105.36</c:v>
                </c:pt>
                <c:pt idx="5">
                  <c:v>195441.2</c:v>
                </c:pt>
                <c:pt idx="6">
                  <c:v>1939.71</c:v>
                </c:pt>
                <c:pt idx="7">
                  <c:v>42537.64</c:v>
                </c:pt>
                <c:pt idx="8">
                  <c:v>15000</c:v>
                </c:pt>
                <c:pt idx="9">
                  <c:v>76645.5</c:v>
                </c:pt>
                <c:pt idx="10">
                  <c:v>0</c:v>
                </c:pt>
                <c:pt idx="11">
                  <c:v>9046.6</c:v>
                </c:pt>
                <c:pt idx="12">
                  <c:v>2502</c:v>
                </c:pt>
                <c:pt idx="13">
                  <c:v>212631.95</c:v>
                </c:pt>
                <c:pt idx="14">
                  <c:v>7280</c:v>
                </c:pt>
                <c:pt idx="15">
                  <c:v>23800</c:v>
                </c:pt>
                <c:pt idx="16">
                  <c:v>3147.98</c:v>
                </c:pt>
                <c:pt idx="17">
                  <c:v>5250</c:v>
                </c:pt>
                <c:pt idx="18">
                  <c:v>0</c:v>
                </c:pt>
                <c:pt idx="19">
                  <c:v>25000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95-486C-9454-25CD9BF27A3D}"/>
            </c:ext>
          </c:extLst>
        </c:ser>
        <c:ser>
          <c:idx val="1"/>
          <c:order val="1"/>
          <c:tx>
            <c:strRef>
              <c:f>'Totals by Department'!$C$3</c:f>
              <c:strCache>
                <c:ptCount val="1"/>
                <c:pt idx="0">
                  <c:v>Sum of Max Spend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'Totals by Department'!$A$4:$A$24</c:f>
              <c:strCache>
                <c:ptCount val="20"/>
                <c:pt idx="0">
                  <c:v>CNL</c:v>
                </c:pt>
                <c:pt idx="1">
                  <c:v>DON</c:v>
                </c:pt>
                <c:pt idx="2">
                  <c:v>HFD</c:v>
                </c:pt>
                <c:pt idx="3">
                  <c:v>HHD</c:v>
                </c:pt>
                <c:pt idx="4">
                  <c:v>HPARD</c:v>
                </c:pt>
                <c:pt idx="5">
                  <c:v>HPD</c:v>
                </c:pt>
                <c:pt idx="6">
                  <c:v>HPL</c:v>
                </c:pt>
                <c:pt idx="7">
                  <c:v>HPW</c:v>
                </c:pt>
                <c:pt idx="8">
                  <c:v>MOCA</c:v>
                </c:pt>
                <c:pt idx="9">
                  <c:v>MOEd</c:v>
                </c:pt>
                <c:pt idx="10">
                  <c:v>OBO</c:v>
                </c:pt>
                <c:pt idx="11">
                  <c:v>PD</c:v>
                </c:pt>
                <c:pt idx="12">
                  <c:v>(blank)</c:v>
                </c:pt>
                <c:pt idx="13">
                  <c:v>SWMD</c:v>
                </c:pt>
                <c:pt idx="14">
                  <c:v>MOSE</c:v>
                </c:pt>
                <c:pt idx="15">
                  <c:v>MYR</c:v>
                </c:pt>
                <c:pt idx="16">
                  <c:v>GSD</c:v>
                </c:pt>
                <c:pt idx="17">
                  <c:v>ARA/BARC</c:v>
                </c:pt>
                <c:pt idx="18">
                  <c:v>FMD</c:v>
                </c:pt>
                <c:pt idx="19">
                  <c:v>MOEconDev</c:v>
                </c:pt>
              </c:strCache>
            </c:strRef>
          </c:cat>
          <c:val>
            <c:numRef>
              <c:f>'Totals by Department'!$C$4:$C$24</c:f>
              <c:numCache>
                <c:formatCode>"$"#,##0_);[Red]\("$"#,##0\)</c:formatCode>
                <c:ptCount val="20"/>
                <c:pt idx="0">
                  <c:v>3000</c:v>
                </c:pt>
                <c:pt idx="1">
                  <c:v>26000</c:v>
                </c:pt>
                <c:pt idx="2">
                  <c:v>123894.58</c:v>
                </c:pt>
                <c:pt idx="3">
                  <c:v>92537.91</c:v>
                </c:pt>
                <c:pt idx="4">
                  <c:v>774088.63</c:v>
                </c:pt>
                <c:pt idx="5">
                  <c:v>670387.49</c:v>
                </c:pt>
                <c:pt idx="6">
                  <c:v>3000</c:v>
                </c:pt>
                <c:pt idx="7">
                  <c:v>573314.41</c:v>
                </c:pt>
                <c:pt idx="8">
                  <c:v>105000</c:v>
                </c:pt>
                <c:pt idx="9">
                  <c:v>76645.5</c:v>
                </c:pt>
                <c:pt idx="10">
                  <c:v>0</c:v>
                </c:pt>
                <c:pt idx="11">
                  <c:v>88967.2</c:v>
                </c:pt>
                <c:pt idx="12">
                  <c:v>11702</c:v>
                </c:pt>
                <c:pt idx="13">
                  <c:v>830546.77</c:v>
                </c:pt>
                <c:pt idx="14">
                  <c:v>7280</c:v>
                </c:pt>
                <c:pt idx="15">
                  <c:v>23800</c:v>
                </c:pt>
                <c:pt idx="16">
                  <c:v>63147.98</c:v>
                </c:pt>
                <c:pt idx="17">
                  <c:v>81863</c:v>
                </c:pt>
                <c:pt idx="18">
                  <c:v>0</c:v>
                </c:pt>
                <c:pt idx="19">
                  <c:v>50000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F95-486C-9454-25CD9BF27A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73039872"/>
        <c:axId val="169052176"/>
      </c:barChart>
      <c:catAx>
        <c:axId val="373039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9052176"/>
        <c:crosses val="autoZero"/>
        <c:auto val="1"/>
        <c:lblAlgn val="ctr"/>
        <c:lblOffset val="100"/>
        <c:noMultiLvlLbl val="0"/>
      </c:catAx>
      <c:valAx>
        <c:axId val="1690521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_);[Red]\(&quot;$&quot;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3039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138112</xdr:colOff>
      <xdr:row>3</xdr:row>
      <xdr:rowOff>14287</xdr:rowOff>
    </xdr:from>
    <xdr:to>
      <xdr:col>12</xdr:col>
      <xdr:colOff>19050</xdr:colOff>
      <xdr:row>19</xdr:row>
      <xdr:rowOff>66675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A43C481-CF3D-4269-A33D-7342C8CD5A1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252411</xdr:colOff>
      <xdr:row>3</xdr:row>
      <xdr:rowOff>14286</xdr:rowOff>
    </xdr:from>
    <xdr:to>
      <xdr:col>18</xdr:col>
      <xdr:colOff>352424</xdr:colOff>
      <xdr:row>23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96397C9-9E8B-43CE-A393-DFA7D404671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Hamilton, Merrick - FIN" refreshedDate="44350.468831597223" createdVersion="6" refreshedVersion="6" minRefreshableVersion="3" recordCount="254" xr:uid="{0D92F4B5-185A-4746-AFA4-F8A6B0A7E575}">
  <cacheSource type="worksheet">
    <worksheetSource name="Table6"/>
  </cacheSource>
  <cacheFields count="11">
    <cacheField name="Project Name" numFmtId="0">
      <sharedItems/>
    </cacheField>
    <cacheField name="District" numFmtId="0">
      <sharedItems containsBlank="1" count="12">
        <s v="A"/>
        <s v="B"/>
        <s v="C"/>
        <s v="D"/>
        <s v="E"/>
        <s v="F"/>
        <s v="G"/>
        <s v="H"/>
        <s v="I"/>
        <s v="J"/>
        <s v="K"/>
        <m u="1"/>
      </sharedItems>
    </cacheField>
    <cacheField name="Title" numFmtId="0">
      <sharedItems/>
    </cacheField>
    <cacheField name="Date Sent" numFmtId="0">
      <sharedItems containsNonDate="0" containsString="0" containsBlank="1"/>
    </cacheField>
    <cacheField name="Department" numFmtId="0">
      <sharedItems containsBlank="1" count="29">
        <s v="HPW"/>
        <s v="ARA/BARC"/>
        <s v="HPD"/>
        <s v="SWMD"/>
        <s v="HPARD"/>
        <s v="GSD"/>
        <s v="DON"/>
        <s v="MOCA"/>
        <s v="PD"/>
        <s v="HHD"/>
        <s v="HFD"/>
        <s v="CNL"/>
        <m/>
        <s v="MOEd"/>
        <s v="FMD"/>
        <s v="MOEconDev"/>
        <s v="OBO"/>
        <s v="HPL"/>
        <s v="MOSE"/>
        <s v="MYR"/>
        <s v="Planning" u="1"/>
        <s v="ARA" u="1"/>
        <s v="PWE" u="1"/>
        <s v="SWD" u="1"/>
        <s v="BARD" u="1"/>
        <s v="HPW/PD" u="1"/>
        <s v="BARC" u="1"/>
        <s v="HTV" u="1"/>
        <s v="Other" u="1"/>
      </sharedItems>
    </cacheField>
    <cacheField name="Funds" numFmtId="0">
      <sharedItems/>
    </cacheField>
    <cacheField name="Max Spend" numFmtId="8">
      <sharedItems containsSemiMixedTypes="0" containsString="0" containsNumber="1" minValue="0" maxValue="220728.41"/>
    </cacheField>
    <cacheField name="YTD Expenses" numFmtId="8">
      <sharedItems containsSemiMixedTypes="0" containsString="0" containsNumber="1" minValue="0" maxValue="100000"/>
    </cacheField>
    <cacheField name="Status" numFmtId="0">
      <sharedItems containsNonDate="0" containsString="0" containsBlank="1"/>
    </cacheField>
    <cacheField name="WBS" numFmtId="0">
      <sharedItems containsNonDate="0" containsString="0" containsBlank="1"/>
    </cacheField>
    <cacheField name="Comments" numFmtId="0">
      <sharedItems containsNonDate="0" containsString="0"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54">
  <r>
    <s v="A-1-21"/>
    <x v="0"/>
    <s v="NTMP Speed cushions ($500,000)"/>
    <m/>
    <x v="0"/>
    <s v="Capital"/>
    <n v="0"/>
    <n v="0"/>
    <m/>
    <m/>
    <m/>
  </r>
  <r>
    <s v="A-2-21"/>
    <x v="0"/>
    <s v="Microchipping - 500 pets"/>
    <m/>
    <x v="1"/>
    <s v="Operating"/>
    <n v="0"/>
    <n v="0"/>
    <m/>
    <m/>
    <m/>
  </r>
  <r>
    <s v="A-3-21"/>
    <x v="0"/>
    <s v="Street Lights (A-2-19)"/>
    <m/>
    <x v="0"/>
    <s v="Operating"/>
    <n v="100"/>
    <n v="0"/>
    <m/>
    <m/>
    <m/>
  </r>
  <r>
    <s v="A-4-21"/>
    <x v="0"/>
    <s v="HPD Overtime - Northwest Division (nights and weekends)"/>
    <m/>
    <x v="2"/>
    <s v="Operating"/>
    <n v="14449.96"/>
    <n v="2358.2600000000002"/>
    <m/>
    <m/>
    <m/>
  </r>
  <r>
    <s v="A-5-21"/>
    <x v="0"/>
    <s v="HOT Team"/>
    <m/>
    <x v="3"/>
    <s v="Operating"/>
    <n v="85000"/>
    <n v="50179.43"/>
    <m/>
    <m/>
    <m/>
  </r>
  <r>
    <s v="A-6-21"/>
    <x v="0"/>
    <s v="HPD Overtime - North Division"/>
    <m/>
    <x v="2"/>
    <s v="Operating"/>
    <n v="40809.79"/>
    <n v="16.3"/>
    <m/>
    <m/>
    <m/>
  </r>
  <r>
    <s v="A-7-21"/>
    <x v="0"/>
    <s v="HPD Overtime - Northwest Division"/>
    <m/>
    <x v="2"/>
    <s v="Operating"/>
    <n v="40606.85"/>
    <n v="0"/>
    <m/>
    <m/>
    <m/>
  </r>
  <r>
    <s v="A-8-21"/>
    <x v="0"/>
    <s v="CASE for Kids"/>
    <m/>
    <x v="4"/>
    <s v="Operating"/>
    <n v="0"/>
    <n v="0"/>
    <m/>
    <m/>
    <m/>
  </r>
  <r>
    <s v="A-9-21"/>
    <x v="0"/>
    <s v="CASE for Kids"/>
    <m/>
    <x v="4"/>
    <s v="Operating"/>
    <n v="5000"/>
    <n v="4000"/>
    <m/>
    <m/>
    <m/>
  </r>
  <r>
    <s v="A-10-21"/>
    <x v="0"/>
    <s v="Sidewalk repair - Hammerly &amp; Ridgecrest"/>
    <m/>
    <x v="0"/>
    <s v="Capital"/>
    <n v="4625"/>
    <n v="0"/>
    <m/>
    <m/>
    <m/>
  </r>
  <r>
    <s v="A-11-21"/>
    <x v="0"/>
    <s v="Sign installation at James Lee Park"/>
    <m/>
    <x v="5"/>
    <s v="Operating"/>
    <n v="60000"/>
    <n v="0"/>
    <m/>
    <m/>
    <m/>
  </r>
  <r>
    <s v="A-12-21"/>
    <x v="0"/>
    <s v="Stray animal pickup"/>
    <m/>
    <x v="1"/>
    <s v="Operating"/>
    <n v="50000"/>
    <n v="0"/>
    <m/>
    <m/>
    <m/>
  </r>
  <r>
    <s v="A-13-21"/>
    <x v="0"/>
    <s v="DON - Overtime"/>
    <m/>
    <x v="6"/>
    <s v="Operating"/>
    <n v="15000"/>
    <n v="0"/>
    <m/>
    <m/>
    <m/>
  </r>
  <r>
    <s v="A-14-21"/>
    <x v="0"/>
    <s v="Street overlay - Ascot Lane ($150,000)"/>
    <m/>
    <x v="0"/>
    <s v="Capital"/>
    <n v="0"/>
    <n v="0"/>
    <m/>
    <m/>
    <m/>
  </r>
  <r>
    <s v="A-15-21"/>
    <x v="0"/>
    <s v="w40 Briar Branch Channel - sidewalk project striping and signage ($21,701.88) "/>
    <m/>
    <x v="0"/>
    <s v="Capital"/>
    <n v="0"/>
    <n v="0"/>
    <m/>
    <m/>
    <m/>
  </r>
  <r>
    <s v="B-1-21"/>
    <x v="1"/>
    <s v="Portacans - Lakewood, Rosewood, and Scenic Woods Parks (B-2-19)"/>
    <m/>
    <x v="4"/>
    <s v="Operating"/>
    <n v="3698.76"/>
    <n v="2520"/>
    <m/>
    <m/>
    <m/>
  </r>
  <r>
    <s v="B-2-21"/>
    <x v="1"/>
    <s v="HOT Team - Illegal Dumping (B-3-19)"/>
    <m/>
    <x v="3"/>
    <s v="Operating"/>
    <n v="180520.39"/>
    <n v="84234.78"/>
    <m/>
    <m/>
    <m/>
  </r>
  <r>
    <s v="B-3-21"/>
    <x v="1"/>
    <s v="Upgrades to Pleasanton Park"/>
    <m/>
    <x v="4"/>
    <s v="Operating"/>
    <n v="25000"/>
    <n v="0"/>
    <m/>
    <m/>
    <m/>
  </r>
  <r>
    <s v="B-4-21"/>
    <x v="1"/>
    <s v="Sidewalk installations - Fifth Ward TIRZ ($379,800)"/>
    <m/>
    <x v="0"/>
    <s v="Operating"/>
    <n v="124671.32"/>
    <n v="0"/>
    <m/>
    <m/>
    <m/>
  </r>
  <r>
    <s v="B-5-21"/>
    <x v="1"/>
    <s v="Speed cushions - Shady-Tidwell Timbers Project ID 7008-20 ($86,700)"/>
    <m/>
    <x v="0"/>
    <s v="Capital"/>
    <n v="0"/>
    <n v="0"/>
    <m/>
    <m/>
    <m/>
  </r>
  <r>
    <s v="B-6-21"/>
    <x v="1"/>
    <s v="Speed cushions - Montgomery Terrace Project ID 6639-16 ($64,000)"/>
    <m/>
    <x v="0"/>
    <s v="Capital"/>
    <n v="0"/>
    <n v="0"/>
    <m/>
    <m/>
    <m/>
  </r>
  <r>
    <s v="B-7-21"/>
    <x v="1"/>
    <s v="Traffic Light - Bennington &amp; Homestead ($23,304)"/>
    <m/>
    <x v="0"/>
    <s v="Operating"/>
    <n v="0"/>
    <n v="0"/>
    <m/>
    <m/>
    <m/>
  </r>
  <r>
    <s v="B-8-21"/>
    <x v="1"/>
    <s v="NTMP 6624-16 Highland Heights ($51,599)"/>
    <m/>
    <x v="0"/>
    <s v="Operating"/>
    <n v="0"/>
    <n v="0"/>
    <m/>
    <m/>
    <m/>
  </r>
  <r>
    <s v="C-1-21"/>
    <x v="2"/>
    <s v="Mini-murals"/>
    <m/>
    <x v="7"/>
    <s v="Operating"/>
    <n v="25000"/>
    <n v="0"/>
    <m/>
    <m/>
    <m/>
  </r>
  <r>
    <s v="C-2-21"/>
    <x v="2"/>
    <s v="Love Aquatic Center - pool furniture"/>
    <m/>
    <x v="4"/>
    <s v="Operating"/>
    <n v="3038.92"/>
    <n v="3038.92"/>
    <m/>
    <m/>
    <m/>
  </r>
  <r>
    <s v="C-3-21"/>
    <x v="2"/>
    <s v="Oak Forest Aquatic Center - pool furniture"/>
    <m/>
    <x v="4"/>
    <s v="Operating"/>
    <n v="3038.92"/>
    <n v="3038.92"/>
    <m/>
    <m/>
    <m/>
  </r>
  <r>
    <s v="C-4-21"/>
    <x v="2"/>
    <s v="Memorial Park Aquatic Center - pool furniture"/>
    <m/>
    <x v="4"/>
    <s v="Operating"/>
    <n v="3038.92"/>
    <n v="3038.92"/>
    <m/>
    <m/>
    <m/>
  </r>
  <r>
    <s v="C-5-21"/>
    <x v="2"/>
    <s v="B-Cycle Station - NW corner of Westheimer @ Dunlavy"/>
    <m/>
    <x v="8"/>
    <s v="Operating"/>
    <n v="9046.6"/>
    <n v="9046.6"/>
    <m/>
    <m/>
    <m/>
  </r>
  <r>
    <s v="C-6-21"/>
    <x v="2"/>
    <s v="HPD Central Overtime - Heights and Montrose"/>
    <m/>
    <x v="2"/>
    <s v="Operating"/>
    <n v="50000"/>
    <n v="37419.910000000003"/>
    <m/>
    <m/>
    <m/>
  </r>
  <r>
    <s v="C-7-21"/>
    <x v="2"/>
    <s v="Clarity air quality monitors"/>
    <m/>
    <x v="9"/>
    <s v="Operating"/>
    <n v="4087.28"/>
    <n v="4087.28"/>
    <m/>
    <m/>
    <m/>
  </r>
  <r>
    <s v="C-8-21"/>
    <x v="2"/>
    <s v="West Gray Multi-Service Center - replacement of fitness equipment"/>
    <m/>
    <x v="4"/>
    <s v="Operating"/>
    <n v="24800"/>
    <n v="5681.1"/>
    <m/>
    <m/>
    <m/>
  </r>
  <r>
    <s v="C-9-21"/>
    <x v="2"/>
    <s v="B-Cycle Station - 19th and Rutland  "/>
    <m/>
    <x v="8"/>
    <s v="Operating"/>
    <n v="11854"/>
    <n v="0"/>
    <m/>
    <m/>
    <m/>
  </r>
  <r>
    <s v="C-10-21"/>
    <x v="2"/>
    <s v="Bethel Park - civil rights memorial (including Keith Wade)"/>
    <m/>
    <x v="4"/>
    <s v="Operating"/>
    <n v="21937.15"/>
    <n v="0"/>
    <m/>
    <m/>
    <m/>
  </r>
  <r>
    <s v="C-11-21"/>
    <x v="2"/>
    <s v="Matching Grant for Maplewood South-North - Hillcroft esplanade beautification project"/>
    <m/>
    <x v="6"/>
    <s v="Operating"/>
    <n v="0"/>
    <n v="0"/>
    <m/>
    <m/>
    <m/>
  </r>
  <r>
    <s v="C-12-21"/>
    <x v="2"/>
    <s v="B-Cycle Station - Brays Bayou &amp; Kirby"/>
    <m/>
    <x v="8"/>
    <s v="Operating"/>
    <n v="12200"/>
    <n v="0"/>
    <m/>
    <m/>
    <m/>
  </r>
  <r>
    <s v="C-13-21"/>
    <x v="2"/>
    <s v="Concrete traffic diverter - Southgate Blvd. ($15,096)"/>
    <m/>
    <x v="0"/>
    <s v="Capital"/>
    <n v="0"/>
    <n v="0"/>
    <m/>
    <m/>
    <m/>
  </r>
  <r>
    <s v="C-14-21"/>
    <x v="2"/>
    <s v="Mini-murals"/>
    <m/>
    <x v="7"/>
    <s v="Operating"/>
    <n v="10000"/>
    <n v="0"/>
    <m/>
    <m/>
    <m/>
  </r>
  <r>
    <s v="C-15-21"/>
    <x v="2"/>
    <s v="Maplewood and East Montrose neighborhoods - matching grants"/>
    <m/>
    <x v="6"/>
    <s v="Operating"/>
    <n v="6000"/>
    <n v="0"/>
    <m/>
    <m/>
    <m/>
  </r>
  <r>
    <s v="C-16-21"/>
    <x v="2"/>
    <s v="CASE "/>
    <m/>
    <x v="4"/>
    <s v="Operating"/>
    <n v="10000"/>
    <n v="10000"/>
    <m/>
    <m/>
    <m/>
  </r>
  <r>
    <s v="C-17-21"/>
    <x v="2"/>
    <s v="Overlay Allocations ($11,467)"/>
    <m/>
    <x v="0"/>
    <s v="Capital"/>
    <n v="0"/>
    <n v="0"/>
    <m/>
    <m/>
    <m/>
  </r>
  <r>
    <s v="C-18-21"/>
    <x v="2"/>
    <s v="Rain barrel giveaway"/>
    <m/>
    <x v="0"/>
    <s v="Operating"/>
    <n v="3600"/>
    <n v="0"/>
    <m/>
    <m/>
    <m/>
  </r>
  <r>
    <s v="C-19-21"/>
    <x v="2"/>
    <s v="HPD Overtime - Central Division"/>
    <m/>
    <x v="2"/>
    <s v="Operating"/>
    <n v="50000"/>
    <n v="1862.9"/>
    <m/>
    <m/>
    <m/>
  </r>
  <r>
    <s v="C-20-21"/>
    <x v="2"/>
    <s v="Rice Blvd/Sunset Blvd intersection ($28,097.50)"/>
    <m/>
    <x v="0"/>
    <s v="Capital"/>
    <n v="0"/>
    <n v="0"/>
    <m/>
    <m/>
    <m/>
  </r>
  <r>
    <s v="C-21-21"/>
    <x v="2"/>
    <s v="BARC Weekend Adoption Event "/>
    <m/>
    <x v="1"/>
    <s v="Operating"/>
    <n v="1500"/>
    <n v="0"/>
    <m/>
    <m/>
    <m/>
  </r>
  <r>
    <s v="C-22-21"/>
    <x v="2"/>
    <s v="Sponsored RPM Transport Efforts"/>
    <m/>
    <x v="1"/>
    <s v="Operating"/>
    <n v="5250"/>
    <n v="5250"/>
    <m/>
    <m/>
    <m/>
  </r>
  <r>
    <s v="C-23-21"/>
    <x v="2"/>
    <s v="Fire Station 11 - purchase of Zodiac 420 inflatable rescue boat"/>
    <m/>
    <x v="10"/>
    <s v="Operating"/>
    <n v="18000"/>
    <n v="0"/>
    <m/>
    <m/>
    <m/>
  </r>
  <r>
    <s v="C-24-21"/>
    <x v="2"/>
    <s v="Fire Stations 13 &amp; 37 - extractors"/>
    <m/>
    <x v="10"/>
    <s v="Operating"/>
    <n v="31360"/>
    <n v="0"/>
    <m/>
    <m/>
    <m/>
  </r>
  <r>
    <s v="C-25-21"/>
    <x v="2"/>
    <s v="Fence at American Legion Park"/>
    <m/>
    <x v="4"/>
    <s v="Capital"/>
    <n v="11059"/>
    <n v="0"/>
    <m/>
    <m/>
    <m/>
  </r>
  <r>
    <s v="D-1-21"/>
    <x v="3"/>
    <s v="Rebuilding together Houston contract amendment"/>
    <m/>
    <x v="9"/>
    <s v="Operating"/>
    <n v="46050.63"/>
    <n v="0"/>
    <m/>
    <m/>
    <m/>
  </r>
  <r>
    <s v="D-2-21"/>
    <x v="3"/>
    <s v="Portacans - Scales and Schnur Parks (D-7-19)"/>
    <m/>
    <x v="4"/>
    <s v="Operating"/>
    <n v="6000"/>
    <n v="3220"/>
    <m/>
    <m/>
    <m/>
  </r>
  <r>
    <s v="D-3-21"/>
    <x v="3"/>
    <s v="4 Part time Staffers in HHD"/>
    <m/>
    <x v="9"/>
    <s v="Operating"/>
    <n v="40000"/>
    <n v="11013.22"/>
    <m/>
    <m/>
    <m/>
  </r>
  <r>
    <s v="D-4-21"/>
    <x v="3"/>
    <s v="Robodials (D-13-19)"/>
    <m/>
    <x v="11"/>
    <s v="Operating"/>
    <n v="3000"/>
    <n v="863.16"/>
    <m/>
    <m/>
    <m/>
  </r>
  <r>
    <s v="D-5-21"/>
    <x v="3"/>
    <s v="HOT Team"/>
    <m/>
    <x v="3"/>
    <s v="Operating"/>
    <n v="70000"/>
    <n v="19032.7"/>
    <m/>
    <m/>
    <m/>
  </r>
  <r>
    <s v="D-6-21"/>
    <x v="3"/>
    <s v="Little Free Libraries @ HPD Southeast and South Central Stations"/>
    <m/>
    <x v="9"/>
    <s v="Operating"/>
    <n v="2400"/>
    <n v="0"/>
    <m/>
    <m/>
    <m/>
  </r>
  <r>
    <s v="D-7-21"/>
    <x v="3"/>
    <s v="Little Free Libraries @ civic clubs and community centers"/>
    <m/>
    <x v="8"/>
    <s v="Operating"/>
    <n v="15000"/>
    <n v="0"/>
    <m/>
    <m/>
    <m/>
  </r>
  <r>
    <s v="D-8-21"/>
    <x v="3"/>
    <s v="Work Readiness Fair"/>
    <m/>
    <x v="12"/>
    <s v="Operating"/>
    <n v="2000"/>
    <n v="0"/>
    <m/>
    <m/>
    <m/>
  </r>
  <r>
    <s v="D-9-21"/>
    <x v="3"/>
    <s v="CompuDot - 318 laptops"/>
    <m/>
    <x v="13"/>
    <s v="Operating"/>
    <n v="76645.5"/>
    <n v="76645.5"/>
    <m/>
    <m/>
    <m/>
  </r>
  <r>
    <s v="D-10-21"/>
    <x v="3"/>
    <s v="SPARK Park - Reynolds Elementary"/>
    <m/>
    <x v="4"/>
    <s v="Operating"/>
    <n v="10000"/>
    <n v="0"/>
    <m/>
    <m/>
    <m/>
  </r>
  <r>
    <s v="D-11-21"/>
    <x v="3"/>
    <s v="Speed cushions NTMP 6669-16 ($49,500)"/>
    <m/>
    <x v="0"/>
    <s v="Capital"/>
    <n v="0"/>
    <n v="0"/>
    <m/>
    <m/>
    <m/>
  </r>
  <r>
    <s v="D-12-21"/>
    <x v="3"/>
    <s v="Sidewalk replacement - Oakdale Street ($22,000)"/>
    <m/>
    <x v="0"/>
    <s v="Capital"/>
    <n v="0"/>
    <n v="0"/>
    <m/>
    <m/>
    <m/>
  </r>
  <r>
    <s v="D-13-21"/>
    <x v="3"/>
    <s v="Maintenance of entry median on southside of 610 &amp; MLK"/>
    <m/>
    <x v="4"/>
    <s v="Operating"/>
    <n v="6500"/>
    <n v="0"/>
    <m/>
    <m/>
    <m/>
  </r>
  <r>
    <s v="D-14-21"/>
    <x v="3"/>
    <s v="Sterling High School Partnership Program"/>
    <m/>
    <x v="14"/>
    <s v="Operating"/>
    <n v="0"/>
    <n v="0"/>
    <m/>
    <m/>
    <m/>
  </r>
  <r>
    <s v="D-15-21"/>
    <x v="3"/>
    <s v="ZOOM Pro Account"/>
    <m/>
    <x v="12"/>
    <s v="Operating"/>
    <n v="0"/>
    <n v="0"/>
    <m/>
    <m/>
    <m/>
  </r>
  <r>
    <s v="D-16-21"/>
    <x v="3"/>
    <s v="One Delta Plaza Vaccination Event"/>
    <m/>
    <x v="12"/>
    <s v="Operating"/>
    <n v="250"/>
    <n v="0"/>
    <m/>
    <m/>
    <m/>
  </r>
  <r>
    <s v="D-17-21"/>
    <x v="3"/>
    <s v="Sidewalk - Lettie Ave., from 9686 Blackhawk Blvd. to 10951 Malden Dr. ($2,625)"/>
    <m/>
    <x v="0"/>
    <s v="Capital"/>
    <n v="0"/>
    <n v="0"/>
    <m/>
    <m/>
    <m/>
  </r>
  <r>
    <s v="D-18-21"/>
    <x v="3"/>
    <s v="Sidewalk - Ennis St to Live Oak ($74,225)"/>
    <m/>
    <x v="0"/>
    <s v="Capital"/>
    <n v="0"/>
    <n v="0"/>
    <m/>
    <m/>
    <m/>
  </r>
  <r>
    <s v="D-19-21"/>
    <x v="3"/>
    <s v="Sidewalk - Pearland Pkwy, from Beltway 8 to private drive ($88,175)"/>
    <m/>
    <x v="0"/>
    <s v="Capital"/>
    <n v="0"/>
    <n v="0"/>
    <m/>
    <m/>
    <m/>
  </r>
  <r>
    <s v="D-20-21"/>
    <x v="3"/>
    <s v="Sidewalk - Elgin St, from Spur 5 to Spur 5 ($32,525)"/>
    <m/>
    <x v="0"/>
    <s v="Capital"/>
    <n v="0"/>
    <n v="0"/>
    <m/>
    <m/>
    <m/>
  </r>
  <r>
    <s v="D-21-21"/>
    <x v="3"/>
    <s v="Sidewalk - Brandon to Belfort ($4,350)"/>
    <m/>
    <x v="0"/>
    <s v="Capital"/>
    <n v="0"/>
    <n v="0"/>
    <m/>
    <m/>
    <m/>
  </r>
  <r>
    <s v="D-22-21"/>
    <x v="3"/>
    <s v="METRO Bus stop relocation - Almeda Genoa @ Furman ($14,000)"/>
    <m/>
    <x v="0"/>
    <s v="Capital"/>
    <n v="0"/>
    <n v="0"/>
    <m/>
    <m/>
    <m/>
  </r>
  <r>
    <s v="E-1-21"/>
    <x v="4"/>
    <s v="HFD Station #72 - extractors"/>
    <m/>
    <x v="4"/>
    <s v="Operating"/>
    <n v="1517.85"/>
    <n v="0"/>
    <m/>
    <m/>
    <m/>
  </r>
  <r>
    <s v="E-2-21"/>
    <x v="4"/>
    <s v="CASE"/>
    <m/>
    <x v="0"/>
    <s v="Capital"/>
    <n v="0"/>
    <n v="0"/>
    <m/>
    <m/>
    <m/>
  </r>
  <r>
    <s v="E-3-21"/>
    <x v="4"/>
    <s v="Recycling centers in Kingwood and Clear Lake"/>
    <m/>
    <x v="4"/>
    <s v="Operating"/>
    <n v="25000"/>
    <n v="22307.35"/>
    <m/>
    <m/>
    <m/>
  </r>
  <r>
    <s v="E-4-21"/>
    <x v="4"/>
    <s v="Bay Area Houston Economic Partnership (B-1-19)"/>
    <m/>
    <x v="15"/>
    <s v="Operating"/>
    <n v="50000"/>
    <n v="25000"/>
    <m/>
    <m/>
    <m/>
  </r>
  <r>
    <s v="E-5-21"/>
    <x v="4"/>
    <s v="NTMP 6553-15 - Sherwood Trails ($7,615.65)"/>
    <m/>
    <x v="0"/>
    <s v="Capital"/>
    <n v="0"/>
    <n v="0"/>
    <m/>
    <m/>
    <m/>
  </r>
  <r>
    <s v="E-6-21"/>
    <x v="4"/>
    <s v="Space Center Blvd. and Oak Chase northbound - panel replacement ($17,000)"/>
    <m/>
    <x v="0"/>
    <s v="Capital"/>
    <n v="0"/>
    <n v="0"/>
    <m/>
    <m/>
    <m/>
  </r>
  <r>
    <s v="E-7-21"/>
    <x v="4"/>
    <s v="West Lake Houston Parkway between King's Harbor and YMCA - panel replacement ($38,605)"/>
    <m/>
    <x v="0"/>
    <s v="Capital"/>
    <n v="0"/>
    <n v="0"/>
    <m/>
    <m/>
    <m/>
  </r>
  <r>
    <s v="E-8-21"/>
    <x v="4"/>
    <s v="Kingwood Community Center - audiovisual equipment upgrades"/>
    <m/>
    <x v="10"/>
    <s v="Operating"/>
    <n v="8606.25"/>
    <n v="0"/>
    <m/>
    <m/>
    <m/>
  </r>
  <r>
    <s v="E-9-21"/>
    <x v="4"/>
    <s v="2903 Prarie Hill - wheelchair ramp repair"/>
    <m/>
    <x v="10"/>
    <s v="Operating"/>
    <n v="3800"/>
    <n v="0"/>
    <m/>
    <m/>
    <m/>
  </r>
  <r>
    <s v="E-10-21"/>
    <x v="4"/>
    <s v="Northpark Dr. at Woodland Hills to Northpark Dr. at West Lake Houston - removal of vines from from median"/>
    <m/>
    <x v="2"/>
    <s v="Operating"/>
    <n v="34500"/>
    <n v="34500"/>
    <m/>
    <m/>
    <m/>
  </r>
  <r>
    <s v="E-11-21"/>
    <x v="4"/>
    <s v="SPARK Park - Lakeshore Elementary"/>
    <m/>
    <x v="4"/>
    <s v="Operating"/>
    <n v="10000"/>
    <n v="10000"/>
    <m/>
    <m/>
    <m/>
  </r>
  <r>
    <s v="E-12-21"/>
    <x v="4"/>
    <s v="Lake Patrol Division - Chevy Z71 4x4 high water vehicle"/>
    <m/>
    <x v="0"/>
    <s v="Operating"/>
    <n v="41000"/>
    <n v="0"/>
    <m/>
    <m/>
    <m/>
  </r>
  <r>
    <s v="E-13-21"/>
    <x v="4"/>
    <s v="Crooker/Moody Park - replacement of bollards"/>
    <m/>
    <x v="4"/>
    <s v="Operating"/>
    <n v="4313"/>
    <n v="4313"/>
    <m/>
    <m/>
    <m/>
  </r>
  <r>
    <s v="E-14-21"/>
    <x v="4"/>
    <s v="BAHEP - study of coastal spine"/>
    <m/>
    <x v="0"/>
    <s v="Operating"/>
    <n v="25000"/>
    <n v="25000"/>
    <m/>
    <m/>
    <m/>
  </r>
  <r>
    <s v="E-15-21"/>
    <x v="4"/>
    <s v="Tree removal - Kingwood major thoroughfares"/>
    <m/>
    <x v="4"/>
    <s v="Operating"/>
    <n v="50678.25"/>
    <n v="37836.75"/>
    <m/>
    <m/>
    <m/>
  </r>
  <r>
    <s v="E-16-21"/>
    <x v="4"/>
    <s v="Safe Sidewalk installation - Waters Edge Sidewalk One: Edge Lake Blvd between W Lake Houston Pkwy and Breezy Waters Ct ($79,125)"/>
    <m/>
    <x v="0"/>
    <s v="Capital"/>
    <n v="0"/>
    <n v="0"/>
    <m/>
    <m/>
    <m/>
  </r>
  <r>
    <s v="E-17-21"/>
    <x v="4"/>
    <s v="Safe Sidewalk installation - Waters Edge Sidewalk Two: W Lake Houston Pkwy from Edge Lake Blvd to Breakwater Path ($69,825)"/>
    <m/>
    <x v="0"/>
    <s v="Capital"/>
    <n v="0"/>
    <n v="0"/>
    <m/>
    <m/>
    <m/>
  </r>
  <r>
    <s v="E-18-21"/>
    <x v="4"/>
    <s v="Complete aspalt overlay - Easthaven Rd. between Monroe Park and Ride and Winkler Rd. ($190,000)"/>
    <m/>
    <x v="0"/>
    <s v="Capital"/>
    <n v="0"/>
    <n v="0"/>
    <m/>
    <m/>
    <m/>
  </r>
  <r>
    <s v="E-19-21"/>
    <x v="4"/>
    <s v="Speed cushions - Ramada, Silverpine, and Reseda ($34,000)"/>
    <m/>
    <x v="0"/>
    <s v="Capital"/>
    <n v="0"/>
    <n v="0"/>
    <m/>
    <m/>
    <m/>
  </r>
  <r>
    <s v="E-20-21"/>
    <x v="4"/>
    <s v="HPD Overtime - Clear Lake Recycling Center and the METRO - Kingwood Park and Ride"/>
    <m/>
    <x v="0"/>
    <s v="Capital"/>
    <n v="1600"/>
    <n v="1537.64"/>
    <m/>
    <m/>
    <m/>
  </r>
  <r>
    <s v="E-21-21"/>
    <x v="4"/>
    <s v="CASE - Lake Shore Elementary Diaz Music Institute Afterschool Program"/>
    <m/>
    <x v="4"/>
    <s v="Operating"/>
    <n v="1851.24"/>
    <n v="1851.24"/>
    <m/>
    <m/>
    <m/>
  </r>
  <r>
    <s v="E-22-21"/>
    <x v="4"/>
    <s v="CASE - St. Augustine Catholic School Hybrid Afterschool Program"/>
    <m/>
    <x v="3"/>
    <s v="Operating"/>
    <n v="1851.25"/>
    <n v="1851.25"/>
    <m/>
    <m/>
    <m/>
  </r>
  <r>
    <s v="E-23-21"/>
    <x v="4"/>
    <s v="Valley Rim Rd - Safe Sidewalk"/>
    <m/>
    <x v="0"/>
    <s v="Operating"/>
    <n v="0"/>
    <n v="0"/>
    <m/>
    <m/>
    <m/>
  </r>
  <r>
    <s v="E-24-21"/>
    <x v="4"/>
    <s v="Gulf Palms subdivision - speed bumps"/>
    <m/>
    <x v="0"/>
    <s v="Capital"/>
    <n v="0"/>
    <n v="0"/>
    <m/>
    <m/>
    <m/>
  </r>
  <r>
    <s v="F-1-21"/>
    <x v="5"/>
    <s v="Shadow Lake - bike trail ($75k)"/>
    <m/>
    <x v="4"/>
    <s v="Operating"/>
    <n v="75000"/>
    <n v="0"/>
    <m/>
    <m/>
    <m/>
  </r>
  <r>
    <s v="F-2-21"/>
    <x v="5"/>
    <s v="CASE for Kids - 5 Works Inc."/>
    <m/>
    <x v="4"/>
    <s v="Operating"/>
    <n v="5000"/>
    <n v="5000"/>
    <m/>
    <m/>
    <m/>
  </r>
  <r>
    <s v="F-3-21"/>
    <x v="5"/>
    <s v="K-Saw at Stations 10, 83 and 76"/>
    <m/>
    <x v="10"/>
    <s v="Operating"/>
    <n v="3570"/>
    <n v="3570"/>
    <m/>
    <m/>
    <m/>
  </r>
  <r>
    <s v="F-4-21"/>
    <x v="5"/>
    <s v="HPD -Westside DRT Overtime"/>
    <m/>
    <x v="2"/>
    <s v="Operating"/>
    <n v="10000"/>
    <n v="936.57"/>
    <m/>
    <m/>
    <m/>
  </r>
  <r>
    <s v="F-5-21"/>
    <x v="5"/>
    <s v="HPD -Midwest DRT Overtime"/>
    <m/>
    <x v="2"/>
    <s v="Operating"/>
    <n v="10000"/>
    <n v="6557.48"/>
    <m/>
    <m/>
    <m/>
  </r>
  <r>
    <s v="F-6-21"/>
    <x v="5"/>
    <s v="10855 Meadowglen Lane, 77042 - manhole repair ($1,500)"/>
    <m/>
    <x v="2"/>
    <s v="Capital"/>
    <n v="0"/>
    <n v="0"/>
    <m/>
    <m/>
    <m/>
  </r>
  <r>
    <s v="F-7-21"/>
    <x v="5"/>
    <s v="HPD -Westside DRT Overtime"/>
    <m/>
    <x v="0"/>
    <s v="Operating"/>
    <n v="10000"/>
    <n v="0"/>
    <m/>
    <m/>
    <m/>
  </r>
  <r>
    <s v="F-8-21"/>
    <x v="5"/>
    <s v="CASE for Kids "/>
    <m/>
    <x v="0"/>
    <s v="Operating"/>
    <n v="16000"/>
    <n v="16000"/>
    <m/>
    <m/>
    <m/>
  </r>
  <r>
    <s v="F-9-21"/>
    <x v="5"/>
    <s v="Sidewalk repair - High Star Rd., between Yupon Ridge and Bugle Rd. ($18,975)"/>
    <m/>
    <x v="0"/>
    <s v="Capital"/>
    <n v="0"/>
    <n v="0"/>
    <m/>
    <m/>
    <m/>
  </r>
  <r>
    <s v="F-10-21"/>
    <x v="5"/>
    <s v="HOT Team - Illegal Dumping (F-29-20)"/>
    <m/>
    <x v="0"/>
    <s v="Operating"/>
    <n v="58929.9"/>
    <n v="0"/>
    <m/>
    <m/>
    <m/>
  </r>
  <r>
    <s v="F-11-21"/>
    <x v="5"/>
    <s v="Oak Harbor neighborhood - 6 speed cushions"/>
    <m/>
    <x v="0"/>
    <s v="Capital"/>
    <n v="0"/>
    <n v="0"/>
    <m/>
    <m/>
    <m/>
  </r>
  <r>
    <s v="F-12-21"/>
    <x v="5"/>
    <s v="Panel replacement - Westpark, from Brays Bayou to Dairy Ashford ($109,412.57)"/>
    <m/>
    <x v="0"/>
    <s v="Capital"/>
    <n v="0"/>
    <n v="0"/>
    <m/>
    <m/>
    <m/>
  </r>
  <r>
    <s v="F-13-21"/>
    <x v="5"/>
    <s v="Sidewalk repair - 12410 Plumbrook, 10222 &amp; 10203 Huntington Dale ($14,475)"/>
    <m/>
    <x v="0"/>
    <s v="Capital"/>
    <n v="0"/>
    <n v="0"/>
    <m/>
    <m/>
    <m/>
  </r>
  <r>
    <s v="F-14-21"/>
    <x v="5"/>
    <s v="Sidewalk repair - Luton Park Dr. and Ensley Wood Dr. ($13,725)"/>
    <m/>
    <x v="0"/>
    <s v="Capital"/>
    <n v="0"/>
    <n v="0"/>
    <m/>
    <m/>
    <m/>
  </r>
  <r>
    <s v="F-15-21"/>
    <x v="5"/>
    <s v="Sidewalk repair - 11531 Dunfield Ln. ($46,200)"/>
    <m/>
    <x v="0"/>
    <s v="Capital"/>
    <n v="0"/>
    <n v="0"/>
    <m/>
    <m/>
    <m/>
  </r>
  <r>
    <s v="F-16-21"/>
    <x v="5"/>
    <s v="New sidewalk - Clarewood Dr., from Westline to Corporate ($33,600)"/>
    <m/>
    <x v="0"/>
    <s v="Capital"/>
    <n v="0"/>
    <n v="0"/>
    <m/>
    <m/>
    <m/>
  </r>
  <r>
    <s v="F-17-21"/>
    <x v="5"/>
    <s v="New sidewalk - Westline Dr., from Clarewood to Town Park Dr. ($126,750)"/>
    <m/>
    <x v="0"/>
    <s v="Capital"/>
    <n v="0"/>
    <n v="0"/>
    <m/>
    <m/>
    <m/>
  </r>
  <r>
    <s v="F-18-21"/>
    <x v="5"/>
    <s v="HOT Team March-June"/>
    <m/>
    <x v="3"/>
    <s v="Operating"/>
    <n v="32000"/>
    <n v="0"/>
    <m/>
    <m/>
    <m/>
  </r>
  <r>
    <s v="F-19-21"/>
    <x v="5"/>
    <s v="HOT Team July-Dec"/>
    <m/>
    <x v="3"/>
    <s v="Operating"/>
    <n v="36373"/>
    <n v="0"/>
    <m/>
    <m/>
    <m/>
  </r>
  <r>
    <s v="F-20-21"/>
    <x v="5"/>
    <s v="METRO Benches, chairs and shelter (25 projects at $5600/ea)"/>
    <m/>
    <x v="0"/>
    <s v="Capital"/>
    <n v="0"/>
    <n v="0"/>
    <m/>
    <m/>
    <m/>
  </r>
  <r>
    <s v="F-21-21"/>
    <x v="5"/>
    <s v="Stations 83, 76, and 10 - purchase of thermal imagers"/>
    <m/>
    <x v="12"/>
    <s v="Operating"/>
    <n v="6950"/>
    <n v="0"/>
    <m/>
    <m/>
    <m/>
  </r>
  <r>
    <s v="G-1-21"/>
    <x v="6"/>
    <s v="Central and Midwest Divisions - AFIS devices 6 each - (G-5-20)"/>
    <m/>
    <x v="2"/>
    <s v="Operating"/>
    <n v="10800"/>
    <n v="10800"/>
    <m/>
    <m/>
    <m/>
  </r>
  <r>
    <s v="G-2-21"/>
    <x v="6"/>
    <s v="HPD OT - Hammersmith community (G-16-20)"/>
    <m/>
    <x v="2"/>
    <s v="Operating"/>
    <n v="3883.01"/>
    <n v="2170.8200000000002"/>
    <m/>
    <m/>
    <m/>
  </r>
  <r>
    <s v="G-3-21"/>
    <x v="6"/>
    <s v="Teach kids to swim (G-2-20)"/>
    <m/>
    <x v="4"/>
    <s v="Operating"/>
    <n v="45000"/>
    <n v="0"/>
    <m/>
    <m/>
    <m/>
  </r>
  <r>
    <s v="G-4-21"/>
    <x v="6"/>
    <s v="HPD Overtime - Westside "/>
    <m/>
    <x v="2"/>
    <s v="Operating"/>
    <n v="40000"/>
    <n v="18966.43"/>
    <m/>
    <m/>
    <m/>
  </r>
  <r>
    <s v="G-5-21"/>
    <x v="6"/>
    <s v="HPD Overtime - Midwest"/>
    <m/>
    <x v="2"/>
    <s v="Operating"/>
    <n v="20147.47"/>
    <n v="14900.44"/>
    <m/>
    <m/>
    <m/>
  </r>
  <r>
    <s v="G-6-21"/>
    <x v="6"/>
    <s v="HPD Overtime - Central Division"/>
    <m/>
    <x v="2"/>
    <s v="Operating"/>
    <n v="21147.48"/>
    <n v="9620.4699999999993"/>
    <m/>
    <m/>
    <m/>
  </r>
  <r>
    <s v="G-7-21"/>
    <x v="6"/>
    <s v="Mounted Patrol sponsorship"/>
    <m/>
    <x v="2"/>
    <s v="Operating"/>
    <n v="5028.0600000000004"/>
    <n v="5028.0600000000004"/>
    <m/>
    <m/>
    <m/>
  </r>
  <r>
    <s v="G-8-21"/>
    <x v="6"/>
    <s v="SPARK Park - Mandarin Immersion Magnet School - 5445 W. Alabama"/>
    <m/>
    <x v="4"/>
    <s v="Operating"/>
    <n v="10000"/>
    <n v="0"/>
    <m/>
    <m/>
    <m/>
  </r>
  <r>
    <s v="G-9-21"/>
    <x v="6"/>
    <s v="SPARK Park - Daily Elementary - 12909 Briar Forest"/>
    <m/>
    <x v="4"/>
    <s v="Operating"/>
    <n v="10000"/>
    <n v="0"/>
    <m/>
    <m/>
    <m/>
  </r>
  <r>
    <s v="G-10-21"/>
    <x v="6"/>
    <s v="Replace 20 feet of sidewalk on Enclave Pwky - Enclave Pkwy &amp; Eldridge ($1,500)"/>
    <m/>
    <x v="0"/>
    <s v="Capital"/>
    <n v="0"/>
    <n v="0"/>
    <m/>
    <m/>
    <m/>
  </r>
  <r>
    <s v="G-11-21"/>
    <x v="6"/>
    <s v="HPD Overtime - Westside overtime for reports of loud after hours music from nightclubs "/>
    <m/>
    <x v="2"/>
    <s v="Operating"/>
    <n v="10491.56"/>
    <n v="0"/>
    <m/>
    <m/>
    <m/>
  </r>
  <r>
    <s v="G-12-21"/>
    <x v="6"/>
    <s v="Curb installation - south side of Memorial between Wilchester Blvd. and Brittmore Rd. ($3,600)"/>
    <m/>
    <x v="0"/>
    <s v="Capital"/>
    <n v="0"/>
    <n v="0"/>
    <m/>
    <m/>
    <m/>
  </r>
  <r>
    <s v="G-13-21"/>
    <x v="6"/>
    <s v="Speed cushions (4) - Woodlake Forest east of Gessner and north of Briar Forest ($13,100)"/>
    <m/>
    <x v="0"/>
    <s v="Capital"/>
    <n v="0"/>
    <n v="0"/>
    <m/>
    <m/>
    <m/>
  </r>
  <r>
    <s v="G-14-21"/>
    <x v="6"/>
    <s v="Speed cushions - Memorial Club Townhomes, 1211 Country Place Dr. 77079 ($89,900)"/>
    <m/>
    <x v="0"/>
    <s v="Capital"/>
    <n v="0"/>
    <n v="0"/>
    <m/>
    <m/>
    <m/>
  </r>
  <r>
    <s v="G-15-21"/>
    <x v="6"/>
    <s v="HFD - Fire Station 78 Automatic Gate"/>
    <m/>
    <x v="10"/>
    <s v="Operating"/>
    <n v="0"/>
    <n v="0"/>
    <m/>
    <m/>
    <m/>
  </r>
  <r>
    <s v="G-16-21"/>
    <x v="6"/>
    <s v="Panel (2) replacements Issue 57665  - 720 Dairy Ashford ($20,000)"/>
    <m/>
    <x v="0"/>
    <s v="Capital"/>
    <n v="0"/>
    <n v="0"/>
    <m/>
    <m/>
    <m/>
  </r>
  <r>
    <s v="G-17-21"/>
    <x v="6"/>
    <s v="Panel (2) replacements Issue 57666  - 811 Dairy Ashford ($25,000)"/>
    <m/>
    <x v="0"/>
    <s v="Capital"/>
    <n v="0"/>
    <n v="0"/>
    <m/>
    <m/>
    <m/>
  </r>
  <r>
    <s v="G-18-21"/>
    <x v="6"/>
    <s v="Panel replacements Issue 57654  - Kirkwood at St. Mary heading south ($27,870.11)"/>
    <m/>
    <x v="0"/>
    <s v="Capital"/>
    <n v="0"/>
    <n v="0"/>
    <m/>
    <m/>
    <m/>
  </r>
  <r>
    <s v="G-19-21"/>
    <x v="6"/>
    <s v="Panel replacement Issue 57655 - Kirkwood at Barryknoll heading south ($11,667.50)"/>
    <m/>
    <x v="0"/>
    <s v="Capital"/>
    <n v="0"/>
    <n v="0"/>
    <m/>
    <m/>
    <m/>
  </r>
  <r>
    <s v="G-20-21"/>
    <x v="6"/>
    <s v="Panel replacement Issue 57656 - Kirkwood at Perthshire heading south ($12,829.40)"/>
    <m/>
    <x v="0"/>
    <s v="Capital"/>
    <n v="0"/>
    <n v="0"/>
    <m/>
    <m/>
    <m/>
  </r>
  <r>
    <s v="G-21-21"/>
    <x v="6"/>
    <s v="Panel replacement Issue 57657 - Kirkwood at Myrtlea heading north ($26,383.35)"/>
    <m/>
    <x v="0"/>
    <s v="Capital"/>
    <n v="0"/>
    <n v="0"/>
    <m/>
    <m/>
    <m/>
  </r>
  <r>
    <s v="G-22-21"/>
    <x v="6"/>
    <s v="Memorial Trails HOA Speed cushions - 300 and 400 block of Wycliffe ($5,000)"/>
    <m/>
    <x v="0"/>
    <s v="Capital"/>
    <n v="0"/>
    <n v="0"/>
    <m/>
    <m/>
    <m/>
  </r>
  <r>
    <s v="G-23-21"/>
    <x v="6"/>
    <s v="12955 Memorial at Brittmore - dual pipe system ($22,000)"/>
    <m/>
    <x v="0"/>
    <s v="Capital"/>
    <n v="0"/>
    <n v="0"/>
    <m/>
    <m/>
    <m/>
  </r>
  <r>
    <s v="G-24-21"/>
    <x v="6"/>
    <s v="Panel replacements - 488 Hickory Lane 77079 ($35,363.58)"/>
    <m/>
    <x v="0"/>
    <s v="Capital"/>
    <n v="0"/>
    <n v="0"/>
    <m/>
    <m/>
    <m/>
  </r>
  <r>
    <s v="G-25-21"/>
    <x v="6"/>
    <s v="Pet Food Pantry"/>
    <m/>
    <x v="1"/>
    <s v="Operating"/>
    <n v="8448"/>
    <n v="0"/>
    <m/>
    <m/>
    <m/>
  </r>
  <r>
    <s v="G-26-21"/>
    <x v="6"/>
    <s v="Speed cushions - Memorial Bend HOA ($23,000)"/>
    <m/>
    <x v="0"/>
    <s v="Capital"/>
    <n v="0"/>
    <n v="0"/>
    <m/>
    <m/>
    <m/>
  </r>
  <r>
    <s v="G-27-21"/>
    <x v="6"/>
    <s v="Waldemar Park - dedication plaque"/>
    <m/>
    <x v="4"/>
    <s v="Operating"/>
    <n v="5000"/>
    <n v="0"/>
    <m/>
    <m/>
    <m/>
  </r>
  <r>
    <s v="G-28-21"/>
    <x v="6"/>
    <s v="Overtime - Midwest "/>
    <m/>
    <x v="2"/>
    <s v="Operating"/>
    <n v="50000"/>
    <n v="0"/>
    <m/>
    <m/>
    <m/>
  </r>
  <r>
    <s v="G-29-21"/>
    <x v="6"/>
    <s v="Overtime - Westside"/>
    <m/>
    <x v="2"/>
    <s v="Operating"/>
    <n v="50000"/>
    <n v="0"/>
    <m/>
    <m/>
    <m/>
  </r>
  <r>
    <s v="G-30-21"/>
    <x v="6"/>
    <s v="Panel replacements - 600 and 704 Wilcrest ($26,454)"/>
    <m/>
    <x v="0"/>
    <s v="Capital"/>
    <n v="0"/>
    <n v="0"/>
    <m/>
    <m/>
    <m/>
  </r>
  <r>
    <s v="G-31-21"/>
    <x v="6"/>
    <s v="Panel replacements - Dairy Ashford ($156,332.06)"/>
    <m/>
    <x v="0"/>
    <s v="Capital"/>
    <n v="14081.94"/>
    <n v="0"/>
    <m/>
    <m/>
    <m/>
  </r>
  <r>
    <s v="G-32-21"/>
    <x v="6"/>
    <s v="Panel replacements - 5050 Woodway ($18,400)"/>
    <m/>
    <x v="0"/>
    <s v="Capital"/>
    <n v="18400"/>
    <n v="0"/>
    <m/>
    <m/>
    <m/>
  </r>
  <r>
    <s v="G-33-21"/>
    <x v="6"/>
    <s v="Panel replacements - San Felipe and Mid Lane ($37,176.25)"/>
    <m/>
    <x v="0"/>
    <s v="Capital"/>
    <n v="37176.25"/>
    <n v="0"/>
    <m/>
    <m/>
    <m/>
  </r>
  <r>
    <s v="G-34-21"/>
    <x v="6"/>
    <s v="Panel replacements - 11938 Riverview ($38,400)"/>
    <m/>
    <x v="0"/>
    <s v="Capital"/>
    <n v="38400"/>
    <n v="0"/>
    <m/>
    <m/>
    <m/>
  </r>
  <r>
    <s v="G-35-21"/>
    <x v="6"/>
    <s v="Purchase of seek thermal reveal firepro"/>
    <m/>
    <x v="10"/>
    <s v="Operating"/>
    <n v="9500"/>
    <n v="0"/>
    <m/>
    <m/>
    <m/>
  </r>
  <r>
    <s v="H-1-21"/>
    <x v="7"/>
    <s v="Sidewalk marker on Fulton &amp; James in memory of Josue Flores"/>
    <m/>
    <x v="5"/>
    <s v="Operating"/>
    <n v="3147.98"/>
    <n v="3147.98"/>
    <m/>
    <m/>
    <m/>
  </r>
  <r>
    <s v="H-2-21"/>
    <x v="7"/>
    <s v="Scrap tire disposal - Greater Northside Management District"/>
    <m/>
    <x v="3"/>
    <s v="Operating"/>
    <n v="18308.5"/>
    <n v="4578.2"/>
    <m/>
    <m/>
    <m/>
  </r>
  <r>
    <s v="H-3-21"/>
    <x v="7"/>
    <s v="Mini-murals (4-Shotwell &amp; Lyons, Kress &amp; Lyons, Michaux &amp; 11th, Bauman &amp; Berry)"/>
    <m/>
    <x v="7"/>
    <s v="Operating"/>
    <n v="10000"/>
    <n v="5000"/>
    <m/>
    <m/>
    <m/>
  </r>
  <r>
    <s v="H-4-21"/>
    <x v="7"/>
    <s v="ADA Porta Potty Maintenance - Henderson Park"/>
    <m/>
    <x v="4"/>
    <s v="Operating"/>
    <n v="4960"/>
    <n v="840"/>
    <m/>
    <m/>
    <m/>
  </r>
  <r>
    <s v="H-5-21"/>
    <x v="7"/>
    <s v="B-Cycle - Sawyer Yards"/>
    <m/>
    <x v="8"/>
    <s v="Operating"/>
    <n v="2000"/>
    <n v="0"/>
    <m/>
    <m/>
    <m/>
  </r>
  <r>
    <s v="H-6-21"/>
    <x v="7"/>
    <s v="Makerspaces - Burnett ES, Burbank MS, &amp; Fonville MS"/>
    <m/>
    <x v="16"/>
    <s v="Operating"/>
    <n v="0"/>
    <n v="0"/>
    <m/>
    <m/>
    <m/>
  </r>
  <r>
    <s v="H-7-21"/>
    <x v="7"/>
    <s v="CASE for Kids - 2018-2019 CITY CONNECTIONS"/>
    <m/>
    <x v="4"/>
    <s v="Operating"/>
    <n v="0"/>
    <n v="0"/>
    <m/>
    <m/>
    <m/>
  </r>
  <r>
    <s v="H-8-21"/>
    <x v="7"/>
    <s v="Mini-mural - English &amp; Fulton"/>
    <m/>
    <x v="7"/>
    <s v="Operating"/>
    <n v="2500"/>
    <n v="2500"/>
    <m/>
    <m/>
    <m/>
  </r>
  <r>
    <s v="H-9-21"/>
    <x v="7"/>
    <s v="Mini-murals - intersection of Crosstimbers &amp; Hirsch and Bennington and Hirsch"/>
    <m/>
    <x v="7"/>
    <s v="Operating"/>
    <n v="5000"/>
    <n v="5000"/>
    <m/>
    <m/>
    <m/>
  </r>
  <r>
    <s v="H-10-21"/>
    <x v="7"/>
    <s v="Carnegie, Moody &amp; Tuttle Libraries - charging tables and educational toys"/>
    <m/>
    <x v="17"/>
    <s v="Operating"/>
    <n v="0"/>
    <n v="0"/>
    <m/>
    <m/>
    <m/>
  </r>
  <r>
    <s v="H-11-21"/>
    <x v="7"/>
    <s v="Big Fix 2020"/>
    <m/>
    <x v="1"/>
    <s v="Operating"/>
    <n v="0"/>
    <n v="0"/>
    <m/>
    <m/>
    <m/>
  </r>
  <r>
    <s v="H-12-21"/>
    <x v="7"/>
    <s v="B-Cycle Station @ Quitman &amp; N. Main"/>
    <m/>
    <x v="8"/>
    <s v="Operating"/>
    <n v="12862"/>
    <n v="0"/>
    <m/>
    <m/>
    <m/>
  </r>
  <r>
    <s v="H-13-21"/>
    <x v="7"/>
    <s v="Porta Potty Maintenance - Henderson Park"/>
    <m/>
    <x v="4"/>
    <s v="Operating"/>
    <n v="0"/>
    <n v="0"/>
    <m/>
    <m/>
    <m/>
  </r>
  <r>
    <s v="H-14-21"/>
    <x v="7"/>
    <s v="SPARK Park - Northline ES"/>
    <m/>
    <x v="4"/>
    <s v="Operating"/>
    <n v="0"/>
    <n v="0"/>
    <m/>
    <m/>
    <m/>
  </r>
  <r>
    <s v="H-15-21"/>
    <x v="7"/>
    <s v="4 Mini-murals in District H "/>
    <m/>
    <x v="7"/>
    <s v="Operating"/>
    <n v="10000"/>
    <n v="0"/>
    <m/>
    <m/>
    <m/>
  </r>
  <r>
    <s v="H-16-21"/>
    <x v="7"/>
    <s v="B-Cycle Station at Washington &amp; Silver"/>
    <m/>
    <x v="8"/>
    <s v="Operating"/>
    <n v="2000"/>
    <n v="0"/>
    <m/>
    <m/>
    <m/>
  </r>
  <r>
    <s v="H-17-21"/>
    <x v="7"/>
    <s v="CASE"/>
    <m/>
    <x v="4"/>
    <s v="Operating"/>
    <n v="0"/>
    <n v="0"/>
    <m/>
    <m/>
    <m/>
  </r>
  <r>
    <s v="H-18-21"/>
    <x v="7"/>
    <s v="Mini-mural - Houston Ave &amp; White Oak"/>
    <m/>
    <x v="7"/>
    <s v="Operating"/>
    <n v="2500"/>
    <n v="2500"/>
    <m/>
    <m/>
    <m/>
  </r>
  <r>
    <s v="H-19-21"/>
    <x v="7"/>
    <s v="IT District H costituents"/>
    <m/>
    <x v="13"/>
    <s v="Operating"/>
    <n v="0"/>
    <n v="0"/>
    <m/>
    <m/>
    <m/>
  </r>
  <r>
    <s v="H-20-21"/>
    <x v="7"/>
    <s v="Billboards for graduating seniors"/>
    <m/>
    <x v="7"/>
    <s v="Operating"/>
    <n v="0"/>
    <n v="0"/>
    <m/>
    <m/>
    <m/>
  </r>
  <r>
    <s v="H-21-21"/>
    <x v="7"/>
    <s v="Little Free Libraries"/>
    <m/>
    <x v="17"/>
    <s v="Operating"/>
    <n v="3000"/>
    <n v="1939.71"/>
    <m/>
    <m/>
    <m/>
  </r>
  <r>
    <s v="H-22-21"/>
    <x v="7"/>
    <s v="TechConnect Interns"/>
    <m/>
    <x v="4"/>
    <s v="Operating"/>
    <n v="15000"/>
    <n v="12419.16"/>
    <m/>
    <m/>
    <m/>
  </r>
  <r>
    <s v="H-23-21"/>
    <x v="7"/>
    <s v="Mounted Patrol sponsorship"/>
    <m/>
    <x v="2"/>
    <s v="Operating"/>
    <n v="5005.21"/>
    <n v="5005.21"/>
    <m/>
    <m/>
    <m/>
  </r>
  <r>
    <s v="H-24-21"/>
    <x v="7"/>
    <s v="B-Cycle - Hardy Yards "/>
    <m/>
    <x v="8"/>
    <s v="Operating"/>
    <n v="14574.6"/>
    <n v="0"/>
    <m/>
    <m/>
    <m/>
  </r>
  <r>
    <s v="H-25-21"/>
    <x v="7"/>
    <s v="Billboards to promote Census"/>
    <m/>
    <x v="18"/>
    <s v="Operating"/>
    <n v="7280"/>
    <n v="7280"/>
    <m/>
    <m/>
    <m/>
  </r>
  <r>
    <s v="H-26-21"/>
    <x v="7"/>
    <s v="Voting signs"/>
    <m/>
    <x v="12"/>
    <s v="Operating"/>
    <n v="2502"/>
    <n v="2502"/>
    <m/>
    <m/>
    <m/>
  </r>
  <r>
    <s v="H-27-21"/>
    <x v="7"/>
    <s v="CASE"/>
    <m/>
    <x v="4"/>
    <s v="Operating"/>
    <n v="15000"/>
    <n v="12000"/>
    <m/>
    <m/>
    <m/>
  </r>
  <r>
    <s v="H-28-21"/>
    <x v="7"/>
    <s v="Big Fix Houston 2020"/>
    <m/>
    <x v="1"/>
    <s v="Operating"/>
    <n v="11000"/>
    <n v="0"/>
    <m/>
    <m/>
    <m/>
  </r>
  <r>
    <s v="H-29-21"/>
    <x v="7"/>
    <s v="TechConnect Interns"/>
    <m/>
    <x v="4"/>
    <s v="Operating"/>
    <n v="0"/>
    <n v="0"/>
    <m/>
    <m/>
    <m/>
  </r>
  <r>
    <s v="H-30-21"/>
    <x v="7"/>
    <s v="Janowski - 6919-19 8 speed cushions ($27,400)"/>
    <m/>
    <x v="0"/>
    <s v="Capital"/>
    <n v="0"/>
    <n v="0"/>
    <m/>
    <m/>
    <m/>
  </r>
  <r>
    <s v="H-31-21"/>
    <x v="7"/>
    <s v="Pine Grove 6622-16 10 Speed cushions ($34,200)"/>
    <m/>
    <x v="0"/>
    <s v="Capital"/>
    <n v="0"/>
    <n v="0"/>
    <m/>
    <m/>
    <m/>
  </r>
  <r>
    <s v="H-32-21"/>
    <x v="7"/>
    <s v="Independence Heights - 6548-15 - 14 speed cushions ($47,900)"/>
    <m/>
    <x v="0"/>
    <s v="Capital"/>
    <n v="0"/>
    <n v="0"/>
    <m/>
    <m/>
    <m/>
  </r>
  <r>
    <s v="H-33-21"/>
    <x v="7"/>
    <s v="Trinity Houston Gardens - 6628-16 - 8 Speed cushions ($27,400)"/>
    <m/>
    <x v="0"/>
    <s v="Capital"/>
    <n v="0"/>
    <n v="0"/>
    <m/>
    <m/>
    <m/>
  </r>
  <r>
    <s v="H-34-21"/>
    <x v="7"/>
    <s v="Independence Heights - 6686-16 - 11 speed cushions ($37,600)"/>
    <m/>
    <x v="0"/>
    <s v="Capital"/>
    <n v="0"/>
    <n v="0"/>
    <m/>
    <m/>
    <m/>
  </r>
  <r>
    <s v="H-35-21"/>
    <x v="7"/>
    <s v="Weedy - 6670-16 - 6 speed cushions ($20,500)"/>
    <m/>
    <x v="0"/>
    <s v="Capital"/>
    <n v="0"/>
    <n v="0"/>
    <m/>
    <m/>
    <m/>
  </r>
  <r>
    <s v="H-36-21"/>
    <x v="7"/>
    <s v="Administrator to manage pet ownership program"/>
    <m/>
    <x v="1"/>
    <s v="Operating"/>
    <n v="0"/>
    <n v="0"/>
    <m/>
    <m/>
    <m/>
  </r>
  <r>
    <s v="H-37-21"/>
    <x v="7"/>
    <s v="Sidewalks and ADA ramps - Griffin Street from 1301-1413 ($15,000)"/>
    <m/>
    <x v="0"/>
    <s v="Capital"/>
    <n v="0"/>
    <n v="0"/>
    <m/>
    <m/>
    <m/>
  </r>
  <r>
    <s v="H-38-21"/>
    <x v="7"/>
    <s v="Independence Heights - 48 bus shelters ($28,800)"/>
    <m/>
    <x v="0"/>
    <s v="Capital"/>
    <n v="0"/>
    <n v="0"/>
    <m/>
    <m/>
    <m/>
  </r>
  <r>
    <s v="H-39-21"/>
    <x v="7"/>
    <s v="TechConnect  stem kits"/>
    <m/>
    <x v="4"/>
    <s v="Operating"/>
    <n v="41065.65"/>
    <n v="0"/>
    <m/>
    <m/>
    <m/>
  </r>
  <r>
    <s v="H-40-21"/>
    <x v="7"/>
    <s v="Parker Rd. bike lane design ($161,200)"/>
    <m/>
    <x v="0"/>
    <s v="Capital"/>
    <n v="78800"/>
    <n v="0"/>
    <m/>
    <m/>
    <m/>
  </r>
  <r>
    <s v="H-41-21"/>
    <x v="7"/>
    <s v="Sidewalk improvement on Canal St. ($100,000)"/>
    <m/>
    <x v="0"/>
    <s v="Capital"/>
    <n v="100000"/>
    <n v="0"/>
    <m/>
    <m/>
    <m/>
  </r>
  <r>
    <s v="H-42-21"/>
    <x v="7"/>
    <s v="Norhill Neighborhood Association - blue tiles"/>
    <m/>
    <x v="6"/>
    <s v="Operating"/>
    <n v="5000"/>
    <n v="0"/>
    <m/>
    <m/>
    <m/>
  </r>
  <r>
    <s v="H-43-21"/>
    <x v="7"/>
    <s v="Hispanic Cultural Arts Center - grant/seed money"/>
    <m/>
    <x v="7"/>
    <s v="Operating"/>
    <n v="40000"/>
    <n v="0"/>
    <m/>
    <m/>
    <m/>
  </r>
  <r>
    <s v="H-44-21"/>
    <x v="7"/>
    <s v="SPARK Park - Herrera Elementary"/>
    <m/>
    <x v="4"/>
    <s v="Operating"/>
    <n v="10000"/>
    <n v="0"/>
    <m/>
    <m/>
    <m/>
  </r>
  <r>
    <s v="I-1-21"/>
    <x v="8"/>
    <s v="HFD Station 22 - 2 thermal imaging cameras for HazMat Units"/>
    <m/>
    <x v="10"/>
    <s v="Operating"/>
    <n v="14449"/>
    <n v="0"/>
    <m/>
    <m/>
    <m/>
  </r>
  <r>
    <s v="I-2-21"/>
    <x v="8"/>
    <s v="Sam Houston Park - repair ADA ramps"/>
    <m/>
    <x v="4"/>
    <s v="Operating"/>
    <n v="10000"/>
    <n v="0"/>
    <m/>
    <m/>
    <m/>
  </r>
  <r>
    <s v="I-3-21"/>
    <x v="8"/>
    <s v="Tree planting on Howard St."/>
    <m/>
    <x v="4"/>
    <s v="Operating"/>
    <n v="5000"/>
    <n v="0"/>
    <m/>
    <m/>
    <m/>
  </r>
  <r>
    <s v="I-4-21"/>
    <x v="8"/>
    <s v="B-Cycle Station @ Mason Park"/>
    <m/>
    <x v="8"/>
    <s v="Operating"/>
    <n v="0"/>
    <n v="0"/>
    <m/>
    <m/>
    <m/>
  </r>
  <r>
    <s v="I-5-21"/>
    <x v="8"/>
    <s v="B-Cycle Station @ Lockwood/Telephone"/>
    <m/>
    <x v="8"/>
    <s v="Operating"/>
    <n v="0"/>
    <n v="0"/>
    <m/>
    <m/>
    <m/>
  </r>
  <r>
    <s v="I-6-21"/>
    <x v="8"/>
    <s v="Cullinan Park - maintenance and improvements"/>
    <m/>
    <x v="4"/>
    <s v="Operating"/>
    <n v="71590.97"/>
    <n v="0"/>
    <m/>
    <m/>
    <m/>
  </r>
  <r>
    <s v="I-7-21"/>
    <x v="8"/>
    <s v="Dow Park enhancements"/>
    <m/>
    <x v="4"/>
    <s v="Operating"/>
    <n v="50000"/>
    <n v="0"/>
    <m/>
    <m/>
    <m/>
  </r>
  <r>
    <s v="I-8-21"/>
    <x v="8"/>
    <s v="NTMP - La Retama Dr. ($8,640)"/>
    <m/>
    <x v="0"/>
    <s v="Capital"/>
    <n v="0"/>
    <n v="0"/>
    <m/>
    <m/>
    <m/>
  </r>
  <r>
    <s v="I-9-21"/>
    <x v="8"/>
    <s v="NTMP - Lawndale &amp; bike lane ($28,535)"/>
    <m/>
    <x v="0"/>
    <s v="Capital"/>
    <n v="0"/>
    <n v="0"/>
    <m/>
    <m/>
    <m/>
  </r>
  <r>
    <s v="I-10-21"/>
    <x v="8"/>
    <s v="NTMP - Golfcrest ($104,995)"/>
    <m/>
    <x v="0"/>
    <s v="Capital"/>
    <n v="0"/>
    <n v="0"/>
    <m/>
    <m/>
    <m/>
  </r>
  <r>
    <s v="I-11-21"/>
    <x v="8"/>
    <s v="Human trafficking awareness"/>
    <m/>
    <x v="19"/>
    <s v="Operating"/>
    <n v="23800"/>
    <n v="23800"/>
    <m/>
    <m/>
    <m/>
  </r>
  <r>
    <s v="I-12-21"/>
    <x v="8"/>
    <s v="Enhancements of city median"/>
    <m/>
    <x v="4"/>
    <s v="Operating"/>
    <n v="100000"/>
    <n v="100000"/>
    <m/>
    <m/>
    <m/>
  </r>
  <r>
    <s v="I-13-21"/>
    <x v="8"/>
    <s v="SPARK Park"/>
    <m/>
    <x v="4"/>
    <s v="Operating"/>
    <n v="30000"/>
    <n v="10000"/>
    <m/>
    <m/>
    <m/>
  </r>
  <r>
    <s v="I-14-21"/>
    <x v="8"/>
    <s v="Purchase of ATV"/>
    <m/>
    <x v="2"/>
    <s v="Operating"/>
    <n v="15784"/>
    <n v="0"/>
    <m/>
    <m/>
    <m/>
  </r>
  <r>
    <s v="I-15-21"/>
    <x v="8"/>
    <s v="NTMP ID# 6738-17 - Eastwood ($37,600)"/>
    <m/>
    <x v="0"/>
    <s v="Capital"/>
    <n v="0"/>
    <n v="0"/>
    <m/>
    <m/>
    <m/>
  </r>
  <r>
    <s v="I-16-21"/>
    <x v="8"/>
    <s v="NTMP 6618-16 - Woodhurst ($6,800)"/>
    <m/>
    <x v="0"/>
    <s v="Capital"/>
    <n v="0"/>
    <n v="0"/>
    <m/>
    <m/>
    <m/>
  </r>
  <r>
    <s v="I-17-21"/>
    <x v="8"/>
    <s v="NTMP 6671-16 - Northdale ($47,900)"/>
    <m/>
    <x v="0"/>
    <s v="Capital"/>
    <n v="0"/>
    <n v="0"/>
    <m/>
    <m/>
    <m/>
  </r>
  <r>
    <s v="I-18-21"/>
    <x v="8"/>
    <s v="HOT Team"/>
    <m/>
    <x v="3"/>
    <s v="Operating"/>
    <n v="60000"/>
    <n v="0"/>
    <m/>
    <m/>
    <m/>
  </r>
  <r>
    <s v="I-19-21"/>
    <x v="8"/>
    <s v="Big Fix 2021"/>
    <m/>
    <x v="1"/>
    <s v="Operating"/>
    <n v="5665"/>
    <n v="0"/>
    <m/>
    <m/>
    <m/>
  </r>
  <r>
    <s v="I-20-21"/>
    <x v="8"/>
    <s v="HFD Station 20 - purchase of 1 rescue power saw and 1 ventilation power saw"/>
    <m/>
    <x v="10"/>
    <s v="Operating"/>
    <n v="3100"/>
    <n v="0"/>
    <m/>
    <m/>
    <m/>
  </r>
  <r>
    <s v="I-21-21"/>
    <x v="8"/>
    <s v="B-Cycle Station - Magnolia Transit Center "/>
    <m/>
    <x v="8"/>
    <s v="Operating"/>
    <n v="9430"/>
    <n v="0"/>
    <m/>
    <m/>
    <m/>
  </r>
  <r>
    <s v="I-22-21"/>
    <x v="8"/>
    <s v="Upgrade light system at underpassess along the Gulf Freeway ($56,984.04)"/>
    <m/>
    <x v="0"/>
    <s v="Capital"/>
    <n v="0"/>
    <n v="0"/>
    <m/>
    <m/>
    <m/>
  </r>
  <r>
    <s v="I-23-21"/>
    <x v="8"/>
    <s v="Sidewalk replacement - 1600 - 1700 block of Ernestine ($22,100)"/>
    <m/>
    <x v="0"/>
    <s v="Capital"/>
    <n v="0"/>
    <n v="0"/>
    <m/>
    <m/>
    <m/>
  </r>
  <r>
    <s v="J-1-21"/>
    <x v="9"/>
    <s v="Street lights - Green Ash, from Renwick to Alder"/>
    <m/>
    <x v="0"/>
    <s v="Operating"/>
    <n v="0"/>
    <n v="0"/>
    <m/>
    <m/>
    <m/>
  </r>
  <r>
    <s v="J-2-21"/>
    <x v="9"/>
    <s v="HPD Overtime - S. Gessner"/>
    <m/>
    <x v="2"/>
    <s v="Operating"/>
    <n v="12500"/>
    <n v="12496.1"/>
    <m/>
    <m/>
    <m/>
  </r>
  <r>
    <s v="J-3-21"/>
    <x v="9"/>
    <s v="HPD Midwest - various items in medical trauma kit"/>
    <m/>
    <x v="2"/>
    <s v="Operating"/>
    <n v="8437.1"/>
    <n v="0"/>
    <m/>
    <m/>
    <m/>
  </r>
  <r>
    <s v="J-4-21"/>
    <x v="9"/>
    <s v="Bridging the Digital Divide"/>
    <m/>
    <x v="13"/>
    <s v="Operating"/>
    <n v="0"/>
    <n v="0"/>
    <m/>
    <m/>
    <m/>
  </r>
  <r>
    <s v="J-5-21"/>
    <x v="9"/>
    <s v="SPARK Park - Landis Elementary 10255 Spice Lane"/>
    <m/>
    <x v="4"/>
    <s v="Operating"/>
    <n v="10000"/>
    <n v="10000"/>
    <m/>
    <m/>
    <m/>
  </r>
  <r>
    <s v="J-6-21"/>
    <x v="9"/>
    <s v="CASE - PEACE Center"/>
    <m/>
    <x v="4"/>
    <s v="Operating"/>
    <n v="10000"/>
    <n v="10000"/>
    <m/>
    <m/>
    <m/>
  </r>
  <r>
    <s v="J-7-21"/>
    <x v="9"/>
    <s v="Panel replacement  - Mary Bates at Carvel Lane  ID# 56963 ($107,600)"/>
    <m/>
    <x v="0"/>
    <s v="Capital"/>
    <n v="0"/>
    <n v="0"/>
    <m/>
    <m/>
    <m/>
  </r>
  <r>
    <s v="J-8-21"/>
    <x v="9"/>
    <s v="Panel replacement - Sharpcrest at Barberton ID# 56965 ($16,000)"/>
    <m/>
    <x v="0"/>
    <s v="Capital"/>
    <n v="0"/>
    <n v="0"/>
    <m/>
    <m/>
    <m/>
  </r>
  <r>
    <s v="J-9-21"/>
    <x v="9"/>
    <s v="Sidewalk replacement - 9303 Claridge ID# 00031J ($9,000)"/>
    <m/>
    <x v="0"/>
    <s v="Capital"/>
    <n v="0"/>
    <n v="0"/>
    <m/>
    <m/>
    <m/>
  </r>
  <r>
    <s v="J-10-21"/>
    <x v="9"/>
    <s v="Sidewalk replacement - 9103 Willow Meadow at Silkwood ($22,000)"/>
    <m/>
    <x v="0"/>
    <s v="Capital"/>
    <n v="0"/>
    <n v="0"/>
    <m/>
    <m/>
    <m/>
  </r>
  <r>
    <s v="J-11-21"/>
    <x v="9"/>
    <s v="Panel replacement - 10700block of Plainfield ID# 00071J ($27,000)"/>
    <m/>
    <x v="0"/>
    <s v="Capital"/>
    <n v="0"/>
    <n v="0"/>
    <m/>
    <m/>
    <m/>
  </r>
  <r>
    <s v="J-12-21"/>
    <x v="9"/>
    <s v="New curb/gutter - 7812 Sandpiper ($21,800)"/>
    <m/>
    <x v="0"/>
    <s v="Capital"/>
    <n v="0"/>
    <n v="0"/>
    <m/>
    <m/>
    <m/>
  </r>
  <r>
    <s v="J-13-21"/>
    <x v="9"/>
    <s v="Street overlay - between 7705 Valley View Lane and 7710 Valley View Lane ($12,400)"/>
    <m/>
    <x v="0"/>
    <s v="Capital"/>
    <n v="0"/>
    <n v="0"/>
    <m/>
    <m/>
    <m/>
  </r>
  <r>
    <s v="J-14-21"/>
    <x v="9"/>
    <s v="Street overlay - 7806 - 7810 Oldhaven ($12,400)"/>
    <m/>
    <x v="0"/>
    <s v="Capital"/>
    <n v="0"/>
    <n v="0"/>
    <m/>
    <m/>
    <m/>
  </r>
  <r>
    <s v="J-15-21"/>
    <x v="9"/>
    <s v="Street overlay - 7705 Valley View Lane to 7710 Valley View Lane ($12,400)"/>
    <m/>
    <x v="0"/>
    <s v="Capital"/>
    <n v="0"/>
    <n v="0"/>
    <m/>
    <m/>
    <m/>
  </r>
  <r>
    <s v="J-16-21"/>
    <x v="9"/>
    <s v="HPD OT - Midwest"/>
    <m/>
    <x v="2"/>
    <s v="Operating"/>
    <n v="69120"/>
    <n v="16013.63"/>
    <m/>
    <m/>
    <m/>
  </r>
  <r>
    <s v="J-17-21"/>
    <x v="9"/>
    <s v="HPD OT - South Gessner"/>
    <m/>
    <x v="2"/>
    <s v="Operating"/>
    <n v="69120"/>
    <n v="16788.62"/>
    <m/>
    <m/>
    <m/>
  </r>
  <r>
    <s v="J-18-21"/>
    <x v="9"/>
    <s v="Sidewalk repair - Albacore from Bissonnet to Sutton Elementary ID# 56044 ($141,500)"/>
    <m/>
    <x v="0"/>
    <s v="Capital"/>
    <n v="0"/>
    <n v="0"/>
    <m/>
    <m/>
    <m/>
  </r>
  <r>
    <s v="J-19-21"/>
    <x v="9"/>
    <s v="New curb/gutter 7812 Sandpiper Dr. 77074 ID# 000091J ($2,180)"/>
    <m/>
    <x v="0"/>
    <s v="Capital"/>
    <n v="0"/>
    <n v="0"/>
    <m/>
    <m/>
    <m/>
  </r>
  <r>
    <s v="J-20-21"/>
    <x v="9"/>
    <s v="Sidewalk - Issue ID00201J - 7260 Bissonnet ($25,600)"/>
    <m/>
    <x v="0"/>
    <s v="Capital"/>
    <n v="0"/>
    <n v="0"/>
    <m/>
    <m/>
    <m/>
  </r>
  <r>
    <s v="J-21-21"/>
    <x v="9"/>
    <s v="Lee LeClear Tennis Cinter - rehabilitation and remodeling "/>
    <m/>
    <x v="4"/>
    <s v="Operating"/>
    <n v="5000"/>
    <n v="0"/>
    <m/>
    <m/>
    <m/>
  </r>
  <r>
    <s v="J-22-21"/>
    <x v="9"/>
    <s v="8303 Sharpcrest - sidewalk repair ($21,000)"/>
    <m/>
    <x v="0"/>
    <s v="Capital"/>
    <n v="0"/>
    <n v="0"/>
    <m/>
    <m/>
    <m/>
  </r>
  <r>
    <s v="J-23-21"/>
    <x v="9"/>
    <s v="7014 Neff - new sidewalk ($19,250)"/>
    <m/>
    <x v="0"/>
    <s v="Capital"/>
    <n v="0"/>
    <n v="0"/>
    <m/>
    <m/>
    <m/>
  </r>
  <r>
    <s v="J-24-21"/>
    <x v="9"/>
    <s v="7819 Bissonnet - new sidewalk ($18,400)"/>
    <m/>
    <x v="0"/>
    <s v="Capital"/>
    <n v="0"/>
    <n v="0"/>
    <m/>
    <m/>
    <m/>
  </r>
  <r>
    <s v="J-25-21"/>
    <x v="9"/>
    <s v="Polaris ATV"/>
    <m/>
    <x v="2"/>
    <s v="Capital"/>
    <n v="28557"/>
    <n v="0"/>
    <m/>
    <m/>
    <m/>
  </r>
  <r>
    <s v="J-26-21"/>
    <x v="9"/>
    <s v="Speed humps - 9200-9300 Spellman ($43,870)"/>
    <m/>
    <x v="0"/>
    <s v="Capital"/>
    <n v="930"/>
    <n v="0"/>
    <m/>
    <m/>
    <m/>
  </r>
  <r>
    <s v="J-27-21"/>
    <x v="9"/>
    <s v="Station 68 - replace manual gate with automatic gate"/>
    <m/>
    <x v="10"/>
    <s v="Operating"/>
    <n v="30009.33"/>
    <n v="0"/>
    <m/>
    <m/>
    <m/>
  </r>
  <r>
    <s v="J-28-21"/>
    <x v="9"/>
    <s v="Station 51 - life-saving excavation tools"/>
    <m/>
    <x v="10"/>
    <s v="Operating"/>
    <n v="1500"/>
    <n v="0"/>
    <m/>
    <m/>
    <m/>
  </r>
  <r>
    <s v="K-1-21"/>
    <x v="10"/>
    <s v="HOT Team (K-5-20)"/>
    <m/>
    <x v="3"/>
    <s v="Operating"/>
    <n v="125765.22"/>
    <n v="52755.59"/>
    <m/>
    <m/>
    <m/>
  </r>
  <r>
    <s v="K-2-21"/>
    <x v="10"/>
    <s v="HOT Team II"/>
    <m/>
    <x v="3"/>
    <s v="Operating"/>
    <n v="220728.41"/>
    <n v="0"/>
    <m/>
    <m/>
    <m/>
  </r>
  <r>
    <s v="K-3-21"/>
    <x v="10"/>
    <s v="ATV for patrol on Sims Bayou"/>
    <m/>
    <x v="2"/>
    <s v="Operating"/>
    <n v="0"/>
    <n v="0"/>
    <m/>
    <m/>
    <m/>
  </r>
  <r>
    <s v="K-4-21"/>
    <x v="10"/>
    <s v="Panel Replacement - Player St. at W. Orem Dr. ($4,500)"/>
    <m/>
    <x v="0"/>
    <s v="Capital"/>
    <n v="0"/>
    <n v="0"/>
    <m/>
    <m/>
    <m/>
  </r>
  <r>
    <s v="K-5-21"/>
    <x v="10"/>
    <s v="SPARK Park - Montgomery Elem."/>
    <m/>
    <x v="4"/>
    <s v="Operating"/>
    <n v="20000"/>
    <n v="0"/>
    <m/>
    <m/>
    <m/>
  </r>
  <r>
    <s v="K-6-21"/>
    <x v="10"/>
    <s v="3 Speed cushions - Willow Meadows ($14,880)"/>
    <m/>
    <x v="0"/>
    <s v="Capital"/>
    <n v="0"/>
    <n v="0"/>
    <m/>
    <m/>
    <m/>
  </r>
  <r>
    <s v="K-7-21"/>
    <x v="10"/>
    <s v="Southwest Houston Livable Center Study Application ($31,288.56)"/>
    <m/>
    <x v="0"/>
    <s v="Capital"/>
    <n v="0"/>
    <n v="0"/>
    <m/>
    <m/>
    <m/>
  </r>
  <r>
    <s v="K-8-21"/>
    <x v="10"/>
    <s v="Panel replacements (2) - Issue ID00081K 4888 W Bellfort &amp; 4834 O'Meara ($67,486)"/>
    <m/>
    <x v="0"/>
    <s v="Capital"/>
    <n v="0"/>
    <n v="0"/>
    <m/>
    <m/>
    <m/>
  </r>
  <r>
    <s v="K-9-21"/>
    <x v="10"/>
    <s v="Sidewalk replacement - Multiple locations on Heatherbrook ($59,859.52)"/>
    <m/>
    <x v="0"/>
    <s v="Capital"/>
    <n v="0"/>
    <n v="0"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7E63C03-7DA7-4FED-BB52-301392D3FCD1}" name="PivotTable1" cacheId="8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 chartFormat="1">
  <location ref="A3:C15" firstHeaderRow="0" firstDataRow="1" firstDataCol="1"/>
  <pivotFields count="11">
    <pivotField showAll="0"/>
    <pivotField axis="axisRow" showAl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m="1" x="11"/>
        <item t="default"/>
      </items>
    </pivotField>
    <pivotField showAll="0"/>
    <pivotField showAll="0"/>
    <pivotField showAll="0"/>
    <pivotField showAll="0"/>
    <pivotField dataField="1" numFmtId="8" showAll="0"/>
    <pivotField dataField="1" showAll="0"/>
    <pivotField showAll="0"/>
    <pivotField showAll="0"/>
    <pivotField showAll="0"/>
  </pivotFields>
  <rowFields count="1">
    <field x="1"/>
  </rowFields>
  <rowItems count="1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 t="grand">
      <x/>
    </i>
  </rowItems>
  <colFields count="1">
    <field x="-2"/>
  </colFields>
  <colItems count="2">
    <i>
      <x/>
    </i>
    <i i="1">
      <x v="1"/>
    </i>
  </colItems>
  <dataFields count="2">
    <dataField name="Sum of Max Spend" fld="6" baseField="0" baseItem="0" numFmtId="6"/>
    <dataField name="Sum of YTD Expenses" fld="7" baseField="0" baseItem="0" numFmtId="8"/>
  </dataFields>
  <formats count="3">
    <format dxfId="33">
      <pivotArea collapsedLevelsAreSubtotals="1" fieldPosition="0">
        <references count="2">
          <reference field="4294967294" count="1" selected="0">
            <x v="1"/>
          </reference>
          <reference field="1" count="0"/>
        </references>
      </pivotArea>
    </format>
    <format dxfId="32">
      <pivotArea outline="0" fieldPosition="0">
        <references count="1">
          <reference field="4294967294" count="1">
            <x v="1"/>
          </reference>
        </references>
      </pivotArea>
    </format>
    <format dxfId="31">
      <pivotArea collapsedLevelsAreSubtotals="1" fieldPosition="0">
        <references count="2">
          <reference field="4294967294" count="1" selected="0">
            <x v="0"/>
          </reference>
          <reference field="1" count="0"/>
        </references>
      </pivotArea>
    </format>
  </formats>
  <chartFormats count="2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343CE29-4E26-4067-9052-309354F84048}" name="PivotTable2" cacheId="8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 chartFormat="1">
  <location ref="A3:C24" firstHeaderRow="0" firstDataRow="1" firstDataCol="1"/>
  <pivotFields count="11">
    <pivotField showAll="0"/>
    <pivotField showAll="0"/>
    <pivotField showAll="0"/>
    <pivotField showAll="0"/>
    <pivotField axis="axisRow" showAll="0">
      <items count="30">
        <item m="1" x="21"/>
        <item m="1" x="26"/>
        <item x="11"/>
        <item x="6"/>
        <item x="10"/>
        <item x="9"/>
        <item x="4"/>
        <item x="2"/>
        <item x="17"/>
        <item x="0"/>
        <item x="7"/>
        <item x="13"/>
        <item x="16"/>
        <item m="1" x="28"/>
        <item x="8"/>
        <item m="1" x="20"/>
        <item m="1" x="22"/>
        <item m="1" x="23"/>
        <item x="12"/>
        <item x="3"/>
        <item x="18"/>
        <item m="1" x="27"/>
        <item x="19"/>
        <item m="1" x="24"/>
        <item m="1" x="25"/>
        <item x="5"/>
        <item x="1"/>
        <item x="14"/>
        <item x="15"/>
        <item t="default"/>
      </items>
    </pivotField>
    <pivotField showAll="0"/>
    <pivotField dataField="1" numFmtId="8" showAll="0"/>
    <pivotField dataField="1" showAll="0"/>
    <pivotField showAll="0"/>
    <pivotField showAll="0"/>
    <pivotField showAll="0"/>
  </pivotFields>
  <rowFields count="1">
    <field x="4"/>
  </rowFields>
  <rowItems count="21"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4"/>
    </i>
    <i>
      <x v="18"/>
    </i>
    <i>
      <x v="19"/>
    </i>
    <i>
      <x v="20"/>
    </i>
    <i>
      <x v="22"/>
    </i>
    <i>
      <x v="25"/>
    </i>
    <i>
      <x v="26"/>
    </i>
    <i>
      <x v="27"/>
    </i>
    <i>
      <x v="28"/>
    </i>
    <i t="grand">
      <x/>
    </i>
  </rowItems>
  <colFields count="1">
    <field x="-2"/>
  </colFields>
  <colItems count="2">
    <i>
      <x/>
    </i>
    <i i="1">
      <x v="1"/>
    </i>
  </colItems>
  <dataFields count="2">
    <dataField name="Sum of YTD Expenses" fld="7" baseField="0" baseItem="0" numFmtId="6"/>
    <dataField name="Sum of Max Spend" fld="6" baseField="0" baseItem="0"/>
  </dataFields>
  <formats count="1">
    <format dxfId="30">
      <pivotArea outline="0" collapsedLevelsAreSubtotals="1" fieldPosition="0"/>
    </format>
  </formats>
  <chartFormats count="2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0000000}" name="Table6" displayName="Table6" ref="A1:K256" totalsRowCount="1" headerRowDxfId="37" dataDxfId="36" totalsRowDxfId="35" totalsRowBorderDxfId="34">
  <autoFilter ref="A1:K255" xr:uid="{00000000-0009-0000-0100-000006000000}"/>
  <tableColumns count="11">
    <tableColumn id="1" xr3:uid="{00000000-0010-0000-0000-000001000000}" name="Project Name" dataDxfId="29" totalsRowDxfId="18"/>
    <tableColumn id="2" xr3:uid="{00000000-0010-0000-0000-000002000000}" name="District" dataDxfId="28" totalsRowDxfId="17"/>
    <tableColumn id="14" xr3:uid="{00000000-0010-0000-0000-00000E000000}" name="Title" dataDxfId="27" totalsRowDxfId="16"/>
    <tableColumn id="17" xr3:uid="{00000000-0010-0000-0000-000011000000}" name="Date Sent" dataDxfId="26" totalsRowDxfId="15"/>
    <tableColumn id="3" xr3:uid="{00000000-0010-0000-0000-000003000000}" name="Department" dataDxfId="25" totalsRowDxfId="14"/>
    <tableColumn id="18" xr3:uid="{00000000-0010-0000-0000-000012000000}" name="Funds" dataDxfId="24" totalsRowDxfId="13"/>
    <tableColumn id="19" xr3:uid="{00000000-0010-0000-0000-000013000000}" name="Max Spend" totalsRowFunction="sum" dataDxfId="23" totalsRowDxfId="12"/>
    <tableColumn id="5" xr3:uid="{00000000-0010-0000-0000-000005000000}" name="YTD Expenses" totalsRowFunction="sum" dataDxfId="22" totalsRowDxfId="11"/>
    <tableColumn id="4" xr3:uid="{00000000-0010-0000-0000-000004000000}" name="Status" dataDxfId="21" totalsRowDxfId="10"/>
    <tableColumn id="6" xr3:uid="{00000000-0010-0000-0000-000006000000}" name="WBS" dataDxfId="20" totalsRowDxfId="9"/>
    <tableColumn id="7" xr3:uid="{00000000-0010-0000-0000-000007000000}" name="Comments" dataDxfId="19" totalsRowDxfId="8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N315"/>
  <sheetViews>
    <sheetView tabSelected="1" zoomScale="90" zoomScaleNormal="90" workbookViewId="0">
      <selection activeCell="C23" sqref="C23"/>
    </sheetView>
  </sheetViews>
  <sheetFormatPr defaultRowHeight="15"/>
  <cols>
    <col min="1" max="1" width="15.42578125" bestFit="1" customWidth="1"/>
    <col min="2" max="2" width="9.5703125" bestFit="1" customWidth="1"/>
    <col min="3" max="3" width="101" style="1" bestFit="1" customWidth="1"/>
    <col min="4" max="4" width="12.85546875" customWidth="1"/>
    <col min="5" max="5" width="15.28515625" style="1" customWidth="1"/>
    <col min="6" max="6" width="17.140625" style="46" bestFit="1" customWidth="1"/>
    <col min="7" max="7" width="23.140625" bestFit="1" customWidth="1"/>
    <col min="8" max="8" width="23.140625" style="3" bestFit="1" customWidth="1"/>
    <col min="9" max="9" width="10.7109375" customWidth="1"/>
    <col min="10" max="10" width="22" style="5" customWidth="1"/>
    <col min="11" max="11" width="33.85546875" customWidth="1"/>
    <col min="14" max="14" width="9.85546875" bestFit="1" customWidth="1"/>
    <col min="15" max="15" width="10.85546875" bestFit="1" customWidth="1"/>
  </cols>
  <sheetData>
    <row r="1" spans="1:11">
      <c r="A1" s="2" t="s">
        <v>0</v>
      </c>
      <c r="B1" s="2" t="s">
        <v>7</v>
      </c>
      <c r="C1" s="2" t="s">
        <v>6</v>
      </c>
      <c r="D1" s="2" t="s">
        <v>4</v>
      </c>
      <c r="E1" s="2" t="s">
        <v>2</v>
      </c>
      <c r="F1" s="2" t="s">
        <v>1</v>
      </c>
      <c r="G1" s="2" t="s">
        <v>3</v>
      </c>
      <c r="H1" s="2" t="s">
        <v>22</v>
      </c>
      <c r="I1" s="2" t="s">
        <v>11</v>
      </c>
      <c r="J1" s="2" t="s">
        <v>23</v>
      </c>
      <c r="K1" s="2" t="s">
        <v>24</v>
      </c>
    </row>
    <row r="2" spans="1:11" s="44" customFormat="1">
      <c r="A2" s="49" t="s">
        <v>110</v>
      </c>
      <c r="B2" s="49" t="s">
        <v>17</v>
      </c>
      <c r="C2" s="25" t="s">
        <v>120</v>
      </c>
      <c r="D2" s="49"/>
      <c r="E2" s="50" t="s">
        <v>43</v>
      </c>
      <c r="F2" s="43" t="s">
        <v>30</v>
      </c>
      <c r="G2" s="27">
        <v>0</v>
      </c>
      <c r="H2" s="27">
        <v>0</v>
      </c>
      <c r="I2" s="49"/>
      <c r="J2" s="104"/>
      <c r="K2" s="49"/>
    </row>
    <row r="3" spans="1:11" s="44" customFormat="1">
      <c r="A3" s="54" t="s">
        <v>111</v>
      </c>
      <c r="B3" s="54" t="s">
        <v>17</v>
      </c>
      <c r="C3" s="48" t="s">
        <v>56</v>
      </c>
      <c r="D3" s="17"/>
      <c r="E3" s="63" t="s">
        <v>237</v>
      </c>
      <c r="F3" s="42" t="s">
        <v>5</v>
      </c>
      <c r="G3" s="7">
        <v>0</v>
      </c>
      <c r="H3" s="7">
        <v>0</v>
      </c>
      <c r="I3" s="7"/>
      <c r="J3" s="134"/>
      <c r="K3" s="135"/>
    </row>
    <row r="4" spans="1:11" s="44" customFormat="1">
      <c r="A4" s="105" t="s">
        <v>112</v>
      </c>
      <c r="B4" s="105" t="s">
        <v>17</v>
      </c>
      <c r="C4" s="106" t="s">
        <v>55</v>
      </c>
      <c r="D4" s="107"/>
      <c r="E4" s="108" t="s">
        <v>43</v>
      </c>
      <c r="F4" s="109" t="s">
        <v>5</v>
      </c>
      <c r="G4" s="110">
        <v>100</v>
      </c>
      <c r="H4" s="110">
        <v>0</v>
      </c>
      <c r="I4" s="110"/>
      <c r="J4" s="111"/>
      <c r="K4" s="112"/>
    </row>
    <row r="5" spans="1:11" s="44" customFormat="1">
      <c r="A5" s="40" t="s">
        <v>113</v>
      </c>
      <c r="B5" s="40" t="s">
        <v>17</v>
      </c>
      <c r="C5" s="67" t="s">
        <v>121</v>
      </c>
      <c r="D5" s="21"/>
      <c r="E5" s="68" t="s">
        <v>26</v>
      </c>
      <c r="F5" s="38" t="s">
        <v>5</v>
      </c>
      <c r="G5" s="9">
        <v>14449.96</v>
      </c>
      <c r="H5" s="9">
        <v>2358.2600000000002</v>
      </c>
      <c r="I5" s="9"/>
      <c r="J5" s="66"/>
      <c r="K5" s="10"/>
    </row>
    <row r="6" spans="1:11" s="44" customFormat="1">
      <c r="A6" s="40" t="s">
        <v>114</v>
      </c>
      <c r="B6" s="40" t="s">
        <v>17</v>
      </c>
      <c r="C6" s="67" t="s">
        <v>77</v>
      </c>
      <c r="D6" s="21"/>
      <c r="E6" s="68" t="s">
        <v>60</v>
      </c>
      <c r="F6" s="38" t="s">
        <v>5</v>
      </c>
      <c r="G6" s="9">
        <v>85000</v>
      </c>
      <c r="H6" s="9">
        <v>50179.43</v>
      </c>
      <c r="I6" s="9"/>
      <c r="J6" s="22"/>
      <c r="K6" s="10"/>
    </row>
    <row r="7" spans="1:11" s="44" customFormat="1">
      <c r="A7" s="40" t="s">
        <v>115</v>
      </c>
      <c r="B7" s="40" t="s">
        <v>17</v>
      </c>
      <c r="C7" s="67" t="s">
        <v>57</v>
      </c>
      <c r="D7" s="21"/>
      <c r="E7" s="68" t="s">
        <v>26</v>
      </c>
      <c r="F7" s="38" t="s">
        <v>5</v>
      </c>
      <c r="G7" s="9">
        <v>40809.79</v>
      </c>
      <c r="H7" s="9">
        <v>16.3</v>
      </c>
      <c r="I7" s="9"/>
      <c r="J7" s="22"/>
      <c r="K7" s="10"/>
    </row>
    <row r="8" spans="1:11" s="44" customFormat="1">
      <c r="A8" s="105" t="s">
        <v>116</v>
      </c>
      <c r="B8" s="105" t="s">
        <v>17</v>
      </c>
      <c r="C8" s="106" t="s">
        <v>42</v>
      </c>
      <c r="D8" s="107"/>
      <c r="E8" s="108" t="s">
        <v>26</v>
      </c>
      <c r="F8" s="109" t="s">
        <v>5</v>
      </c>
      <c r="G8" s="110">
        <v>40606.85</v>
      </c>
      <c r="H8" s="110">
        <v>0</v>
      </c>
      <c r="I8" s="110"/>
      <c r="J8" s="113"/>
      <c r="K8" s="112"/>
    </row>
    <row r="9" spans="1:11" s="44" customFormat="1">
      <c r="A9" s="54" t="s">
        <v>117</v>
      </c>
      <c r="B9" s="54" t="s">
        <v>17</v>
      </c>
      <c r="C9" s="48" t="s">
        <v>122</v>
      </c>
      <c r="D9" s="17"/>
      <c r="E9" s="63" t="s">
        <v>27</v>
      </c>
      <c r="F9" s="42" t="s">
        <v>5</v>
      </c>
      <c r="G9" s="7">
        <v>0</v>
      </c>
      <c r="H9" s="7">
        <v>0</v>
      </c>
      <c r="I9" s="7"/>
      <c r="J9" s="24"/>
      <c r="K9" s="20"/>
    </row>
    <row r="10" spans="1:11" s="44" customFormat="1">
      <c r="A10" s="40" t="s">
        <v>118</v>
      </c>
      <c r="B10" s="40" t="s">
        <v>17</v>
      </c>
      <c r="C10" s="67" t="s">
        <v>122</v>
      </c>
      <c r="D10" s="21"/>
      <c r="E10" s="68" t="s">
        <v>27</v>
      </c>
      <c r="F10" s="38" t="s">
        <v>5</v>
      </c>
      <c r="G10" s="9">
        <v>5000</v>
      </c>
      <c r="H10" s="9">
        <v>4000</v>
      </c>
      <c r="I10" s="9"/>
      <c r="J10" s="22"/>
      <c r="K10" s="10"/>
    </row>
    <row r="11" spans="1:11" s="44" customFormat="1">
      <c r="A11" s="105" t="s">
        <v>119</v>
      </c>
      <c r="B11" s="105" t="s">
        <v>17</v>
      </c>
      <c r="C11" s="106" t="s">
        <v>233</v>
      </c>
      <c r="D11" s="107"/>
      <c r="E11" s="108" t="s">
        <v>43</v>
      </c>
      <c r="F11" s="109" t="s">
        <v>30</v>
      </c>
      <c r="G11" s="110">
        <v>4625</v>
      </c>
      <c r="H11" s="110">
        <v>0</v>
      </c>
      <c r="I11" s="110"/>
      <c r="J11" s="113"/>
      <c r="K11" s="112"/>
    </row>
    <row r="12" spans="1:11" s="44" customFormat="1">
      <c r="A12" s="105" t="s">
        <v>204</v>
      </c>
      <c r="B12" s="105" t="s">
        <v>17</v>
      </c>
      <c r="C12" s="116" t="s">
        <v>234</v>
      </c>
      <c r="D12" s="126"/>
      <c r="E12" s="108" t="s">
        <v>235</v>
      </c>
      <c r="F12" s="109" t="s">
        <v>5</v>
      </c>
      <c r="G12" s="110">
        <v>60000</v>
      </c>
      <c r="H12" s="110">
        <v>0</v>
      </c>
      <c r="I12" s="127"/>
      <c r="J12" s="128"/>
      <c r="K12" s="129"/>
    </row>
    <row r="13" spans="1:11" s="44" customFormat="1">
      <c r="A13" s="105" t="s">
        <v>205</v>
      </c>
      <c r="B13" s="105" t="s">
        <v>17</v>
      </c>
      <c r="C13" s="116" t="s">
        <v>236</v>
      </c>
      <c r="D13" s="126"/>
      <c r="E13" s="108" t="s">
        <v>237</v>
      </c>
      <c r="F13" s="109" t="s">
        <v>5</v>
      </c>
      <c r="G13" s="110">
        <v>50000</v>
      </c>
      <c r="H13" s="110">
        <v>0</v>
      </c>
      <c r="I13" s="127"/>
      <c r="J13" s="128"/>
      <c r="K13" s="129"/>
    </row>
    <row r="14" spans="1:11" s="44" customFormat="1">
      <c r="A14" s="105" t="s">
        <v>206</v>
      </c>
      <c r="B14" s="105" t="s">
        <v>17</v>
      </c>
      <c r="C14" s="116" t="s">
        <v>238</v>
      </c>
      <c r="D14" s="126"/>
      <c r="E14" s="108" t="s">
        <v>36</v>
      </c>
      <c r="F14" s="109" t="s">
        <v>5</v>
      </c>
      <c r="G14" s="110">
        <v>15000</v>
      </c>
      <c r="H14" s="110">
        <v>0</v>
      </c>
      <c r="I14" s="127"/>
      <c r="J14" s="128"/>
      <c r="K14" s="129"/>
    </row>
    <row r="15" spans="1:11" s="44" customFormat="1">
      <c r="A15" s="49" t="s">
        <v>207</v>
      </c>
      <c r="B15" s="49" t="s">
        <v>17</v>
      </c>
      <c r="C15" s="25" t="s">
        <v>239</v>
      </c>
      <c r="D15" s="136"/>
      <c r="E15" s="50" t="s">
        <v>43</v>
      </c>
      <c r="F15" s="43" t="s">
        <v>30</v>
      </c>
      <c r="G15" s="27">
        <v>0</v>
      </c>
      <c r="H15" s="27">
        <v>0</v>
      </c>
      <c r="I15" s="137"/>
      <c r="J15" s="133"/>
      <c r="K15" s="138"/>
    </row>
    <row r="16" spans="1:11" s="44" customFormat="1">
      <c r="A16" s="49" t="s">
        <v>476</v>
      </c>
      <c r="B16" s="49" t="s">
        <v>17</v>
      </c>
      <c r="C16" s="25" t="s">
        <v>477</v>
      </c>
      <c r="D16" s="188"/>
      <c r="E16" s="50" t="s">
        <v>43</v>
      </c>
      <c r="F16" s="43" t="s">
        <v>30</v>
      </c>
      <c r="G16" s="27">
        <v>0</v>
      </c>
      <c r="H16" s="27">
        <v>0</v>
      </c>
      <c r="I16" s="189"/>
      <c r="J16" s="190"/>
      <c r="K16" s="191"/>
    </row>
    <row r="17" spans="1:14" s="52" customFormat="1">
      <c r="A17" s="40" t="s">
        <v>123</v>
      </c>
      <c r="B17" s="40" t="s">
        <v>18</v>
      </c>
      <c r="C17" s="173" t="s">
        <v>58</v>
      </c>
      <c r="D17" s="21"/>
      <c r="E17" s="68" t="s">
        <v>27</v>
      </c>
      <c r="F17" s="38" t="s">
        <v>5</v>
      </c>
      <c r="G17" s="9">
        <v>3698.76</v>
      </c>
      <c r="H17" s="9">
        <v>2520</v>
      </c>
      <c r="I17" s="9"/>
      <c r="J17" s="66"/>
      <c r="K17" s="10"/>
      <c r="N17" s="95"/>
    </row>
    <row r="18" spans="1:14" s="44" customFormat="1">
      <c r="A18" s="40" t="s">
        <v>124</v>
      </c>
      <c r="B18" s="40" t="s">
        <v>18</v>
      </c>
      <c r="C18" s="174" t="s">
        <v>59</v>
      </c>
      <c r="D18" s="21"/>
      <c r="E18" s="68" t="s">
        <v>60</v>
      </c>
      <c r="F18" s="38" t="s">
        <v>5</v>
      </c>
      <c r="G18" s="9">
        <v>180520.39</v>
      </c>
      <c r="H18" s="9">
        <v>84234.78</v>
      </c>
      <c r="I18" s="9"/>
      <c r="J18" s="22"/>
      <c r="K18" s="10"/>
      <c r="N18" s="51"/>
    </row>
    <row r="19" spans="1:14" s="44" customFormat="1">
      <c r="A19" s="105" t="s">
        <v>125</v>
      </c>
      <c r="B19" s="105" t="s">
        <v>18</v>
      </c>
      <c r="C19" s="114" t="s">
        <v>127</v>
      </c>
      <c r="D19" s="107"/>
      <c r="E19" s="108" t="s">
        <v>27</v>
      </c>
      <c r="F19" s="109" t="s">
        <v>5</v>
      </c>
      <c r="G19" s="110">
        <v>25000</v>
      </c>
      <c r="H19" s="110">
        <v>0</v>
      </c>
      <c r="I19" s="110"/>
      <c r="J19" s="111"/>
      <c r="K19" s="112"/>
      <c r="N19" s="51"/>
    </row>
    <row r="20" spans="1:14" s="44" customFormat="1">
      <c r="A20" s="194" t="s">
        <v>126</v>
      </c>
      <c r="B20" s="194" t="s">
        <v>18</v>
      </c>
      <c r="C20" s="195" t="s">
        <v>240</v>
      </c>
      <c r="D20" s="196"/>
      <c r="E20" s="197" t="s">
        <v>43</v>
      </c>
      <c r="F20" s="198" t="s">
        <v>5</v>
      </c>
      <c r="G20" s="199">
        <v>124671.32</v>
      </c>
      <c r="H20" s="200">
        <v>0</v>
      </c>
      <c r="I20" s="201"/>
      <c r="J20" s="202"/>
      <c r="K20" s="203"/>
      <c r="N20" s="51"/>
    </row>
    <row r="21" spans="1:14" s="44" customFormat="1">
      <c r="A21" s="49" t="s">
        <v>452</v>
      </c>
      <c r="B21" s="49" t="s">
        <v>18</v>
      </c>
      <c r="C21" s="192" t="s">
        <v>480</v>
      </c>
      <c r="D21" s="28"/>
      <c r="E21" s="25" t="s">
        <v>43</v>
      </c>
      <c r="F21" s="43" t="s">
        <v>30</v>
      </c>
      <c r="G21" s="39">
        <v>0</v>
      </c>
      <c r="H21" s="172">
        <v>0</v>
      </c>
      <c r="I21" s="27"/>
      <c r="J21" s="30"/>
      <c r="K21" s="74"/>
      <c r="N21" s="51"/>
    </row>
    <row r="22" spans="1:14" s="44" customFormat="1">
      <c r="A22" s="49" t="s">
        <v>453</v>
      </c>
      <c r="B22" s="49" t="s">
        <v>18</v>
      </c>
      <c r="C22" s="193" t="s">
        <v>481</v>
      </c>
      <c r="D22" s="28"/>
      <c r="E22" s="25" t="s">
        <v>43</v>
      </c>
      <c r="F22" s="43" t="s">
        <v>30</v>
      </c>
      <c r="G22" s="39">
        <v>0</v>
      </c>
      <c r="H22" s="172">
        <v>0</v>
      </c>
      <c r="I22" s="27"/>
      <c r="J22" s="30"/>
      <c r="K22" s="74"/>
      <c r="N22" s="51"/>
    </row>
    <row r="23" spans="1:14" s="44" customFormat="1">
      <c r="A23" s="49" t="s">
        <v>478</v>
      </c>
      <c r="B23" s="49" t="s">
        <v>18</v>
      </c>
      <c r="C23" s="193" t="s">
        <v>482</v>
      </c>
      <c r="D23" s="132"/>
      <c r="E23" s="25" t="s">
        <v>43</v>
      </c>
      <c r="F23" s="43" t="s">
        <v>5</v>
      </c>
      <c r="G23" s="39">
        <v>0</v>
      </c>
      <c r="H23" s="172">
        <v>0</v>
      </c>
      <c r="I23" s="137"/>
      <c r="J23" s="133"/>
      <c r="K23" s="138"/>
      <c r="N23" s="51"/>
    </row>
    <row r="24" spans="1:14" s="44" customFormat="1">
      <c r="A24" s="49" t="s">
        <v>479</v>
      </c>
      <c r="B24" s="49" t="s">
        <v>18</v>
      </c>
      <c r="C24" s="192" t="s">
        <v>483</v>
      </c>
      <c r="D24" s="132"/>
      <c r="E24" s="25" t="s">
        <v>43</v>
      </c>
      <c r="F24" s="43" t="s">
        <v>5</v>
      </c>
      <c r="G24" s="39">
        <v>0</v>
      </c>
      <c r="H24" s="57">
        <v>0</v>
      </c>
      <c r="I24" s="137"/>
      <c r="J24" s="133"/>
      <c r="K24" s="138"/>
      <c r="N24" s="51"/>
    </row>
    <row r="25" spans="1:14" s="52" customFormat="1">
      <c r="A25" s="111" t="s">
        <v>128</v>
      </c>
      <c r="B25" s="105" t="s">
        <v>9</v>
      </c>
      <c r="C25" s="108" t="s">
        <v>146</v>
      </c>
      <c r="D25" s="107"/>
      <c r="E25" s="108" t="s">
        <v>37</v>
      </c>
      <c r="F25" s="109" t="s">
        <v>5</v>
      </c>
      <c r="G25" s="110">
        <v>25000</v>
      </c>
      <c r="H25" s="110">
        <v>0</v>
      </c>
      <c r="I25" s="110"/>
      <c r="J25" s="111"/>
      <c r="K25" s="112"/>
    </row>
    <row r="26" spans="1:14" s="52" customFormat="1">
      <c r="A26" s="91" t="s">
        <v>129</v>
      </c>
      <c r="B26" s="85" t="s">
        <v>9</v>
      </c>
      <c r="C26" s="181" t="s">
        <v>82</v>
      </c>
      <c r="D26" s="90"/>
      <c r="E26" s="182" t="s">
        <v>27</v>
      </c>
      <c r="F26" s="87" t="s">
        <v>5</v>
      </c>
      <c r="G26" s="88">
        <v>3038.92</v>
      </c>
      <c r="H26" s="88">
        <v>3038.92</v>
      </c>
      <c r="I26" s="88"/>
      <c r="J26" s="91"/>
      <c r="K26" s="92"/>
    </row>
    <row r="27" spans="1:14" s="52" customFormat="1">
      <c r="A27" s="91" t="s">
        <v>130</v>
      </c>
      <c r="B27" s="85" t="s">
        <v>9</v>
      </c>
      <c r="C27" s="181" t="s">
        <v>83</v>
      </c>
      <c r="D27" s="90"/>
      <c r="E27" s="182" t="s">
        <v>27</v>
      </c>
      <c r="F27" s="87" t="s">
        <v>5</v>
      </c>
      <c r="G27" s="88">
        <v>3038.92</v>
      </c>
      <c r="H27" s="88">
        <v>3038.92</v>
      </c>
      <c r="I27" s="88"/>
      <c r="J27" s="91"/>
      <c r="K27" s="92"/>
    </row>
    <row r="28" spans="1:14" s="52" customFormat="1">
      <c r="A28" s="91" t="s">
        <v>131</v>
      </c>
      <c r="B28" s="85" t="s">
        <v>9</v>
      </c>
      <c r="C28" s="181" t="s">
        <v>84</v>
      </c>
      <c r="D28" s="90"/>
      <c r="E28" s="182" t="s">
        <v>27</v>
      </c>
      <c r="F28" s="87" t="s">
        <v>5</v>
      </c>
      <c r="G28" s="88">
        <v>3038.92</v>
      </c>
      <c r="H28" s="88">
        <v>3038.92</v>
      </c>
      <c r="I28" s="88"/>
      <c r="J28" s="91"/>
      <c r="K28" s="92"/>
    </row>
    <row r="29" spans="1:14" s="52" customFormat="1">
      <c r="A29" s="91" t="s">
        <v>132</v>
      </c>
      <c r="B29" s="85" t="s">
        <v>9</v>
      </c>
      <c r="C29" s="187" t="s">
        <v>86</v>
      </c>
      <c r="D29" s="90"/>
      <c r="E29" s="182" t="s">
        <v>28</v>
      </c>
      <c r="F29" s="87" t="s">
        <v>5</v>
      </c>
      <c r="G29" s="88">
        <v>9046.6</v>
      </c>
      <c r="H29" s="88">
        <v>9046.6</v>
      </c>
      <c r="I29" s="88"/>
      <c r="J29" s="93"/>
      <c r="K29" s="92"/>
    </row>
    <row r="30" spans="1:14" s="52" customFormat="1">
      <c r="A30" s="66" t="s">
        <v>133</v>
      </c>
      <c r="B30" s="40" t="s">
        <v>9</v>
      </c>
      <c r="C30" s="71" t="s">
        <v>151</v>
      </c>
      <c r="D30" s="21"/>
      <c r="E30" s="68" t="s">
        <v>26</v>
      </c>
      <c r="F30" s="38" t="s">
        <v>5</v>
      </c>
      <c r="G30" s="9">
        <v>50000</v>
      </c>
      <c r="H30" s="9">
        <v>37419.910000000003</v>
      </c>
      <c r="I30" s="9"/>
      <c r="J30" s="22"/>
      <c r="K30" s="10"/>
    </row>
    <row r="31" spans="1:14" s="52" customFormat="1">
      <c r="A31" s="91" t="s">
        <v>134</v>
      </c>
      <c r="B31" s="85" t="s">
        <v>9</v>
      </c>
      <c r="C31" s="181" t="s">
        <v>87</v>
      </c>
      <c r="D31" s="90"/>
      <c r="E31" s="182" t="s">
        <v>40</v>
      </c>
      <c r="F31" s="87" t="s">
        <v>5</v>
      </c>
      <c r="G31" s="88">
        <v>4087.28</v>
      </c>
      <c r="H31" s="88">
        <v>4087.28</v>
      </c>
      <c r="I31" s="88"/>
      <c r="J31" s="97"/>
      <c r="K31" s="92"/>
    </row>
    <row r="32" spans="1:14" s="52" customFormat="1">
      <c r="A32" s="66" t="s">
        <v>135</v>
      </c>
      <c r="B32" s="40" t="s">
        <v>9</v>
      </c>
      <c r="C32" s="139" t="s">
        <v>152</v>
      </c>
      <c r="D32" s="21"/>
      <c r="E32" s="68" t="s">
        <v>27</v>
      </c>
      <c r="F32" s="38" t="s">
        <v>5</v>
      </c>
      <c r="G32" s="9">
        <v>24800</v>
      </c>
      <c r="H32" s="9">
        <v>5681.1</v>
      </c>
      <c r="I32" s="9"/>
      <c r="J32" s="22"/>
      <c r="K32" s="10"/>
    </row>
    <row r="33" spans="1:11" s="52" customFormat="1">
      <c r="A33" s="111" t="s">
        <v>136</v>
      </c>
      <c r="B33" s="105" t="s">
        <v>9</v>
      </c>
      <c r="C33" s="115" t="s">
        <v>153</v>
      </c>
      <c r="D33" s="107"/>
      <c r="E33" s="108" t="s">
        <v>28</v>
      </c>
      <c r="F33" s="109" t="s">
        <v>5</v>
      </c>
      <c r="G33" s="110">
        <v>11854</v>
      </c>
      <c r="H33" s="110">
        <v>0</v>
      </c>
      <c r="I33" s="110"/>
      <c r="J33" s="113"/>
      <c r="K33" s="112"/>
    </row>
    <row r="34" spans="1:11" s="52" customFormat="1">
      <c r="A34" s="111" t="s">
        <v>137</v>
      </c>
      <c r="B34" s="105" t="s">
        <v>9</v>
      </c>
      <c r="C34" s="115" t="s">
        <v>99</v>
      </c>
      <c r="D34" s="107"/>
      <c r="E34" s="108" t="s">
        <v>27</v>
      </c>
      <c r="F34" s="109" t="s">
        <v>5</v>
      </c>
      <c r="G34" s="110">
        <v>21937.15</v>
      </c>
      <c r="H34" s="110">
        <v>0</v>
      </c>
      <c r="I34" s="110"/>
      <c r="J34" s="113"/>
      <c r="K34" s="112"/>
    </row>
    <row r="35" spans="1:11" s="52" customFormat="1">
      <c r="A35" s="16" t="s">
        <v>138</v>
      </c>
      <c r="B35" s="54" t="s">
        <v>9</v>
      </c>
      <c r="C35" s="6" t="s">
        <v>81</v>
      </c>
      <c r="D35" s="17"/>
      <c r="E35" s="63" t="s">
        <v>36</v>
      </c>
      <c r="F35" s="42" t="s">
        <v>5</v>
      </c>
      <c r="G35" s="7">
        <v>0</v>
      </c>
      <c r="H35" s="7">
        <v>0</v>
      </c>
      <c r="I35" s="7"/>
      <c r="J35" s="24"/>
      <c r="K35" s="20"/>
    </row>
    <row r="36" spans="1:11" s="52" customFormat="1">
      <c r="A36" s="111" t="s">
        <v>139</v>
      </c>
      <c r="B36" s="105" t="s">
        <v>9</v>
      </c>
      <c r="C36" s="116" t="s">
        <v>154</v>
      </c>
      <c r="D36" s="107"/>
      <c r="E36" s="108" t="s">
        <v>28</v>
      </c>
      <c r="F36" s="109" t="s">
        <v>5</v>
      </c>
      <c r="G36" s="110">
        <v>12200</v>
      </c>
      <c r="H36" s="110">
        <v>0</v>
      </c>
      <c r="I36" s="110"/>
      <c r="J36" s="113"/>
      <c r="K36" s="118"/>
    </row>
    <row r="37" spans="1:11" s="52" customFormat="1">
      <c r="A37" s="28" t="s">
        <v>140</v>
      </c>
      <c r="B37" s="49" t="s">
        <v>9</v>
      </c>
      <c r="C37" s="25" t="s">
        <v>149</v>
      </c>
      <c r="D37" s="26"/>
      <c r="E37" s="50" t="s">
        <v>43</v>
      </c>
      <c r="F37" s="43" t="s">
        <v>30</v>
      </c>
      <c r="G37" s="27">
        <v>0</v>
      </c>
      <c r="H37" s="27">
        <v>0</v>
      </c>
      <c r="I37" s="27"/>
      <c r="J37" s="30"/>
      <c r="K37" s="74"/>
    </row>
    <row r="38" spans="1:11" s="52" customFormat="1">
      <c r="A38" s="111" t="s">
        <v>141</v>
      </c>
      <c r="B38" s="105" t="s">
        <v>9</v>
      </c>
      <c r="C38" s="115" t="s">
        <v>146</v>
      </c>
      <c r="D38" s="107"/>
      <c r="E38" s="108" t="s">
        <v>37</v>
      </c>
      <c r="F38" s="109" t="s">
        <v>5</v>
      </c>
      <c r="G38" s="110">
        <v>10000</v>
      </c>
      <c r="H38" s="110">
        <v>0</v>
      </c>
      <c r="I38" s="110"/>
      <c r="J38" s="113"/>
      <c r="K38" s="118"/>
    </row>
    <row r="39" spans="1:11" s="52" customFormat="1">
      <c r="A39" s="111" t="s">
        <v>142</v>
      </c>
      <c r="B39" s="105" t="s">
        <v>9</v>
      </c>
      <c r="C39" s="115" t="s">
        <v>147</v>
      </c>
      <c r="D39" s="107"/>
      <c r="E39" s="108" t="s">
        <v>36</v>
      </c>
      <c r="F39" s="109" t="s">
        <v>5</v>
      </c>
      <c r="G39" s="110">
        <v>6000</v>
      </c>
      <c r="H39" s="110">
        <v>0</v>
      </c>
      <c r="I39" s="110"/>
      <c r="J39" s="113"/>
      <c r="K39" s="118"/>
    </row>
    <row r="40" spans="1:11" s="52" customFormat="1">
      <c r="A40" s="91" t="s">
        <v>143</v>
      </c>
      <c r="B40" s="85" t="s">
        <v>9</v>
      </c>
      <c r="C40" s="181" t="s">
        <v>78</v>
      </c>
      <c r="D40" s="90"/>
      <c r="E40" s="182" t="s">
        <v>27</v>
      </c>
      <c r="F40" s="87" t="s">
        <v>5</v>
      </c>
      <c r="G40" s="88">
        <v>10000</v>
      </c>
      <c r="H40" s="88">
        <v>10000</v>
      </c>
      <c r="I40" s="88"/>
      <c r="J40" s="93"/>
      <c r="K40" s="94"/>
    </row>
    <row r="41" spans="1:11" s="52" customFormat="1">
      <c r="A41" s="28" t="s">
        <v>144</v>
      </c>
      <c r="B41" s="49" t="s">
        <v>9</v>
      </c>
      <c r="C41" s="56" t="s">
        <v>150</v>
      </c>
      <c r="D41" s="26"/>
      <c r="E41" s="50" t="s">
        <v>43</v>
      </c>
      <c r="F41" s="43" t="s">
        <v>30</v>
      </c>
      <c r="G41" s="27">
        <v>0</v>
      </c>
      <c r="H41" s="27">
        <v>0</v>
      </c>
      <c r="I41" s="27"/>
      <c r="J41" s="30"/>
      <c r="K41" s="74"/>
    </row>
    <row r="42" spans="1:11" s="52" customFormat="1">
      <c r="A42" s="111" t="s">
        <v>145</v>
      </c>
      <c r="B42" s="105" t="s">
        <v>9</v>
      </c>
      <c r="C42" s="116" t="s">
        <v>148</v>
      </c>
      <c r="D42" s="107"/>
      <c r="E42" s="108" t="s">
        <v>43</v>
      </c>
      <c r="F42" s="109" t="s">
        <v>5</v>
      </c>
      <c r="G42" s="110">
        <v>3600</v>
      </c>
      <c r="H42" s="110">
        <v>0</v>
      </c>
      <c r="I42" s="110"/>
      <c r="J42" s="113"/>
      <c r="K42" s="118"/>
    </row>
    <row r="43" spans="1:11" s="52" customFormat="1">
      <c r="A43" s="66" t="s">
        <v>208</v>
      </c>
      <c r="B43" s="40" t="s">
        <v>9</v>
      </c>
      <c r="C43" s="8" t="s">
        <v>241</v>
      </c>
      <c r="D43" s="140"/>
      <c r="E43" s="68" t="s">
        <v>26</v>
      </c>
      <c r="F43" s="38" t="s">
        <v>5</v>
      </c>
      <c r="G43" s="9">
        <v>50000</v>
      </c>
      <c r="H43" s="9">
        <v>1862.9</v>
      </c>
      <c r="I43" s="141"/>
      <c r="J43" s="142"/>
      <c r="K43" s="143"/>
    </row>
    <row r="44" spans="1:11" s="52" customFormat="1">
      <c r="A44" s="28" t="s">
        <v>209</v>
      </c>
      <c r="B44" s="49" t="s">
        <v>9</v>
      </c>
      <c r="C44" s="25" t="s">
        <v>242</v>
      </c>
      <c r="D44" s="136"/>
      <c r="E44" s="50" t="s">
        <v>43</v>
      </c>
      <c r="F44" s="43" t="s">
        <v>30</v>
      </c>
      <c r="G44" s="27">
        <v>0</v>
      </c>
      <c r="H44" s="27">
        <v>0</v>
      </c>
      <c r="I44" s="137"/>
      <c r="J44" s="133"/>
      <c r="K44" s="138"/>
    </row>
    <row r="45" spans="1:11" s="52" customFormat="1">
      <c r="A45" s="111" t="s">
        <v>210</v>
      </c>
      <c r="B45" s="105" t="s">
        <v>9</v>
      </c>
      <c r="C45" s="116" t="s">
        <v>243</v>
      </c>
      <c r="D45" s="126"/>
      <c r="E45" s="108" t="s">
        <v>237</v>
      </c>
      <c r="F45" s="109" t="s">
        <v>5</v>
      </c>
      <c r="G45" s="110">
        <v>1500</v>
      </c>
      <c r="H45" s="110">
        <v>0</v>
      </c>
      <c r="I45" s="127"/>
      <c r="J45" s="128"/>
      <c r="K45" s="129"/>
    </row>
    <row r="46" spans="1:11" s="52" customFormat="1">
      <c r="A46" s="91" t="s">
        <v>211</v>
      </c>
      <c r="B46" s="85" t="s">
        <v>9</v>
      </c>
      <c r="C46" s="86" t="s">
        <v>244</v>
      </c>
      <c r="D46" s="204"/>
      <c r="E46" s="182" t="s">
        <v>237</v>
      </c>
      <c r="F46" s="87" t="s">
        <v>5</v>
      </c>
      <c r="G46" s="88">
        <v>5250</v>
      </c>
      <c r="H46" s="88">
        <v>5250</v>
      </c>
      <c r="I46" s="205"/>
      <c r="J46" s="206"/>
      <c r="K46" s="207"/>
    </row>
    <row r="47" spans="1:11" s="52" customFormat="1">
      <c r="A47" s="111" t="s">
        <v>212</v>
      </c>
      <c r="B47" s="105" t="s">
        <v>9</v>
      </c>
      <c r="C47" s="116" t="s">
        <v>245</v>
      </c>
      <c r="D47" s="126"/>
      <c r="E47" s="108" t="s">
        <v>35</v>
      </c>
      <c r="F47" s="109" t="s">
        <v>5</v>
      </c>
      <c r="G47" s="110">
        <v>18000</v>
      </c>
      <c r="H47" s="110">
        <v>0</v>
      </c>
      <c r="I47" s="127"/>
      <c r="J47" s="128"/>
      <c r="K47" s="129"/>
    </row>
    <row r="48" spans="1:11" s="52" customFormat="1">
      <c r="A48" s="111" t="s">
        <v>213</v>
      </c>
      <c r="B48" s="105" t="s">
        <v>9</v>
      </c>
      <c r="C48" s="116" t="s">
        <v>246</v>
      </c>
      <c r="D48" s="126"/>
      <c r="E48" s="108" t="s">
        <v>35</v>
      </c>
      <c r="F48" s="109" t="s">
        <v>5</v>
      </c>
      <c r="G48" s="110">
        <v>31360</v>
      </c>
      <c r="H48" s="110">
        <v>0</v>
      </c>
      <c r="I48" s="127"/>
      <c r="J48" s="128"/>
      <c r="K48" s="129"/>
    </row>
    <row r="49" spans="1:11" s="52" customFormat="1">
      <c r="A49" s="111" t="s">
        <v>454</v>
      </c>
      <c r="B49" s="105" t="s">
        <v>9</v>
      </c>
      <c r="C49" s="116" t="s">
        <v>455</v>
      </c>
      <c r="D49" s="107"/>
      <c r="E49" s="108" t="s">
        <v>27</v>
      </c>
      <c r="F49" s="109" t="s">
        <v>30</v>
      </c>
      <c r="G49" s="110">
        <v>11059</v>
      </c>
      <c r="H49" s="110">
        <v>0</v>
      </c>
      <c r="I49" s="110"/>
      <c r="J49" s="113"/>
      <c r="K49" s="118"/>
    </row>
    <row r="50" spans="1:11" s="44" customFormat="1">
      <c r="A50" s="105" t="s">
        <v>155</v>
      </c>
      <c r="B50" s="105" t="s">
        <v>10</v>
      </c>
      <c r="C50" s="115" t="s">
        <v>166</v>
      </c>
      <c r="D50" s="107"/>
      <c r="E50" s="116" t="s">
        <v>40</v>
      </c>
      <c r="F50" s="109" t="s">
        <v>5</v>
      </c>
      <c r="G50" s="110">
        <v>46050.63</v>
      </c>
      <c r="H50" s="110">
        <v>0</v>
      </c>
      <c r="I50" s="110"/>
      <c r="J50" s="113"/>
      <c r="K50" s="112"/>
    </row>
    <row r="51" spans="1:11" s="44" customFormat="1">
      <c r="A51" s="40" t="s">
        <v>156</v>
      </c>
      <c r="B51" s="40" t="s">
        <v>10</v>
      </c>
      <c r="C51" s="71" t="s">
        <v>61</v>
      </c>
      <c r="D51" s="66"/>
      <c r="E51" s="8" t="s">
        <v>27</v>
      </c>
      <c r="F51" s="38" t="s">
        <v>5</v>
      </c>
      <c r="G51" s="69">
        <v>6000</v>
      </c>
      <c r="H51" s="70">
        <v>3220</v>
      </c>
      <c r="I51" s="9"/>
      <c r="J51" s="22"/>
      <c r="K51" s="10"/>
    </row>
    <row r="52" spans="1:11" s="44" customFormat="1">
      <c r="A52" s="40" t="s">
        <v>157</v>
      </c>
      <c r="B52" s="40" t="s">
        <v>10</v>
      </c>
      <c r="C52" s="8" t="s">
        <v>34</v>
      </c>
      <c r="D52" s="66"/>
      <c r="E52" s="8" t="s">
        <v>40</v>
      </c>
      <c r="F52" s="38" t="s">
        <v>5</v>
      </c>
      <c r="G52" s="69">
        <v>40000</v>
      </c>
      <c r="H52" s="72">
        <v>11013.22</v>
      </c>
      <c r="I52" s="9"/>
      <c r="J52" s="22"/>
      <c r="K52" s="10"/>
    </row>
    <row r="53" spans="1:11" s="44" customFormat="1" ht="15.75" customHeight="1">
      <c r="A53" s="40" t="s">
        <v>158</v>
      </c>
      <c r="B53" s="40" t="s">
        <v>10</v>
      </c>
      <c r="C53" s="71" t="s">
        <v>62</v>
      </c>
      <c r="D53" s="66"/>
      <c r="E53" s="8" t="s">
        <v>29</v>
      </c>
      <c r="F53" s="38" t="s">
        <v>5</v>
      </c>
      <c r="G53" s="73">
        <v>3000</v>
      </c>
      <c r="H53" s="72">
        <v>863.16</v>
      </c>
      <c r="I53" s="9"/>
      <c r="J53" s="22"/>
      <c r="K53" s="10"/>
    </row>
    <row r="54" spans="1:11" s="44" customFormat="1">
      <c r="A54" s="40" t="s">
        <v>159</v>
      </c>
      <c r="B54" s="40" t="s">
        <v>10</v>
      </c>
      <c r="C54" s="71" t="s">
        <v>77</v>
      </c>
      <c r="D54" s="66"/>
      <c r="E54" s="8" t="s">
        <v>60</v>
      </c>
      <c r="F54" s="38" t="s">
        <v>5</v>
      </c>
      <c r="G54" s="69">
        <v>70000</v>
      </c>
      <c r="H54" s="70">
        <v>19032.7</v>
      </c>
      <c r="I54" s="9"/>
      <c r="J54" s="22"/>
      <c r="K54" s="10"/>
    </row>
    <row r="55" spans="1:11" s="44" customFormat="1">
      <c r="A55" s="105" t="s">
        <v>160</v>
      </c>
      <c r="B55" s="105" t="s">
        <v>10</v>
      </c>
      <c r="C55" s="116" t="s">
        <v>88</v>
      </c>
      <c r="D55" s="111"/>
      <c r="E55" s="116" t="s">
        <v>40</v>
      </c>
      <c r="F55" s="109" t="s">
        <v>5</v>
      </c>
      <c r="G55" s="117">
        <v>2400</v>
      </c>
      <c r="H55" s="119">
        <v>0</v>
      </c>
      <c r="I55" s="110"/>
      <c r="J55" s="113"/>
      <c r="K55" s="112"/>
    </row>
    <row r="56" spans="1:11" s="44" customFormat="1">
      <c r="A56" s="105" t="s">
        <v>161</v>
      </c>
      <c r="B56" s="105" t="s">
        <v>10</v>
      </c>
      <c r="C56" s="115" t="s">
        <v>89</v>
      </c>
      <c r="D56" s="107"/>
      <c r="E56" s="116" t="s">
        <v>28</v>
      </c>
      <c r="F56" s="109" t="s">
        <v>5</v>
      </c>
      <c r="G56" s="110">
        <v>15000</v>
      </c>
      <c r="H56" s="110">
        <v>0</v>
      </c>
      <c r="I56" s="110"/>
      <c r="J56" s="113"/>
      <c r="K56" s="112"/>
    </row>
    <row r="57" spans="1:11" s="44" customFormat="1">
      <c r="A57" s="105" t="s">
        <v>162</v>
      </c>
      <c r="B57" s="105" t="s">
        <v>10</v>
      </c>
      <c r="C57" s="115" t="s">
        <v>90</v>
      </c>
      <c r="D57" s="111"/>
      <c r="E57" s="116"/>
      <c r="F57" s="109" t="s">
        <v>5</v>
      </c>
      <c r="G57" s="120">
        <v>2000</v>
      </c>
      <c r="H57" s="119">
        <v>0</v>
      </c>
      <c r="I57" s="110"/>
      <c r="J57" s="113"/>
      <c r="K57" s="112"/>
    </row>
    <row r="58" spans="1:11" s="44" customFormat="1">
      <c r="A58" s="85" t="s">
        <v>163</v>
      </c>
      <c r="B58" s="85" t="s">
        <v>10</v>
      </c>
      <c r="C58" s="181" t="s">
        <v>100</v>
      </c>
      <c r="D58" s="90"/>
      <c r="E58" s="86" t="s">
        <v>101</v>
      </c>
      <c r="F58" s="87" t="s">
        <v>5</v>
      </c>
      <c r="G58" s="186">
        <v>76645.5</v>
      </c>
      <c r="H58" s="186">
        <v>76645.5</v>
      </c>
      <c r="I58" s="88"/>
      <c r="J58" s="93"/>
      <c r="K58" s="92"/>
    </row>
    <row r="59" spans="1:11" s="44" customFormat="1">
      <c r="A59" s="105" t="s">
        <v>164</v>
      </c>
      <c r="B59" s="105" t="s">
        <v>10</v>
      </c>
      <c r="C59" s="115" t="s">
        <v>167</v>
      </c>
      <c r="D59" s="107"/>
      <c r="E59" s="116" t="s">
        <v>27</v>
      </c>
      <c r="F59" s="109" t="s">
        <v>5</v>
      </c>
      <c r="G59" s="121">
        <v>10000</v>
      </c>
      <c r="H59" s="110">
        <v>0</v>
      </c>
      <c r="I59" s="110"/>
      <c r="J59" s="113"/>
      <c r="K59" s="112"/>
    </row>
    <row r="60" spans="1:11" s="44" customFormat="1">
      <c r="A60" s="49" t="s">
        <v>165</v>
      </c>
      <c r="B60" s="49" t="s">
        <v>10</v>
      </c>
      <c r="C60" s="56" t="s">
        <v>168</v>
      </c>
      <c r="D60" s="26"/>
      <c r="E60" s="25" t="s">
        <v>43</v>
      </c>
      <c r="F60" s="43" t="s">
        <v>30</v>
      </c>
      <c r="G60" s="122">
        <v>0</v>
      </c>
      <c r="H60" s="27">
        <v>0</v>
      </c>
      <c r="I60" s="27"/>
      <c r="J60" s="30"/>
      <c r="K60" s="29"/>
    </row>
    <row r="61" spans="1:11" s="44" customFormat="1">
      <c r="A61" s="49" t="s">
        <v>214</v>
      </c>
      <c r="B61" s="49" t="s">
        <v>10</v>
      </c>
      <c r="C61" s="25" t="s">
        <v>247</v>
      </c>
      <c r="D61" s="136"/>
      <c r="E61" s="25" t="s">
        <v>43</v>
      </c>
      <c r="F61" s="43" t="s">
        <v>30</v>
      </c>
      <c r="G61" s="122">
        <v>0</v>
      </c>
      <c r="H61" s="27">
        <v>0</v>
      </c>
      <c r="I61" s="137"/>
      <c r="J61" s="133"/>
      <c r="K61" s="138"/>
    </row>
    <row r="62" spans="1:11" s="44" customFormat="1">
      <c r="A62" s="105" t="s">
        <v>456</v>
      </c>
      <c r="B62" s="105" t="s">
        <v>10</v>
      </c>
      <c r="C62" s="116" t="s">
        <v>460</v>
      </c>
      <c r="D62" s="107"/>
      <c r="E62" s="116" t="s">
        <v>27</v>
      </c>
      <c r="F62" s="109" t="s">
        <v>5</v>
      </c>
      <c r="G62" s="121">
        <v>6500</v>
      </c>
      <c r="H62" s="110">
        <v>0</v>
      </c>
      <c r="I62" s="110"/>
      <c r="J62" s="113"/>
      <c r="K62" s="118"/>
    </row>
    <row r="63" spans="1:11" s="44" customFormat="1">
      <c r="A63" s="54" t="s">
        <v>457</v>
      </c>
      <c r="B63" s="54" t="s">
        <v>10</v>
      </c>
      <c r="C63" s="6" t="s">
        <v>461</v>
      </c>
      <c r="D63" s="17"/>
      <c r="E63" s="6" t="s">
        <v>462</v>
      </c>
      <c r="F63" s="42" t="s">
        <v>5</v>
      </c>
      <c r="G63" s="208">
        <v>0</v>
      </c>
      <c r="H63" s="7">
        <v>0</v>
      </c>
      <c r="I63" s="7"/>
      <c r="J63" s="24"/>
      <c r="K63" s="76"/>
    </row>
    <row r="64" spans="1:11" s="44" customFormat="1">
      <c r="A64" s="54" t="s">
        <v>458</v>
      </c>
      <c r="B64" s="54" t="s">
        <v>10</v>
      </c>
      <c r="C64" s="6" t="s">
        <v>463</v>
      </c>
      <c r="D64" s="17"/>
      <c r="E64" s="6"/>
      <c r="F64" s="42" t="s">
        <v>5</v>
      </c>
      <c r="G64" s="208">
        <v>0</v>
      </c>
      <c r="H64" s="7">
        <v>0</v>
      </c>
      <c r="I64" s="7"/>
      <c r="J64" s="24"/>
      <c r="K64" s="76"/>
    </row>
    <row r="65" spans="1:11" s="44" customFormat="1">
      <c r="A65" s="105" t="s">
        <v>459</v>
      </c>
      <c r="B65" s="105" t="s">
        <v>10</v>
      </c>
      <c r="C65" s="116" t="s">
        <v>490</v>
      </c>
      <c r="D65" s="107"/>
      <c r="E65" s="116"/>
      <c r="F65" s="109" t="s">
        <v>5</v>
      </c>
      <c r="G65" s="121">
        <v>250</v>
      </c>
      <c r="H65" s="110">
        <v>0</v>
      </c>
      <c r="I65" s="110"/>
      <c r="J65" s="113"/>
      <c r="K65" s="118"/>
    </row>
    <row r="66" spans="1:11" s="44" customFormat="1">
      <c r="A66" s="49" t="s">
        <v>484</v>
      </c>
      <c r="B66" s="49" t="s">
        <v>10</v>
      </c>
      <c r="C66" s="209" t="s">
        <v>491</v>
      </c>
      <c r="D66" s="26"/>
      <c r="E66" s="25" t="s">
        <v>43</v>
      </c>
      <c r="F66" s="43" t="s">
        <v>30</v>
      </c>
      <c r="G66" s="122">
        <v>0</v>
      </c>
      <c r="H66" s="27">
        <v>0</v>
      </c>
      <c r="I66" s="27"/>
      <c r="J66" s="30"/>
      <c r="K66" s="74"/>
    </row>
    <row r="67" spans="1:11" s="44" customFormat="1">
      <c r="A67" s="49" t="s">
        <v>485</v>
      </c>
      <c r="B67" s="49" t="s">
        <v>10</v>
      </c>
      <c r="C67" s="160" t="s">
        <v>492</v>
      </c>
      <c r="D67" s="26"/>
      <c r="E67" s="25" t="s">
        <v>43</v>
      </c>
      <c r="F67" s="43" t="s">
        <v>30</v>
      </c>
      <c r="G67" s="122">
        <v>0</v>
      </c>
      <c r="H67" s="27">
        <v>0</v>
      </c>
      <c r="I67" s="27"/>
      <c r="J67" s="30"/>
      <c r="K67" s="74"/>
    </row>
    <row r="68" spans="1:11" s="44" customFormat="1">
      <c r="A68" s="49" t="s">
        <v>486</v>
      </c>
      <c r="B68" s="49" t="s">
        <v>10</v>
      </c>
      <c r="C68" s="160" t="s">
        <v>493</v>
      </c>
      <c r="D68" s="26"/>
      <c r="E68" s="25" t="s">
        <v>43</v>
      </c>
      <c r="F68" s="43" t="s">
        <v>30</v>
      </c>
      <c r="G68" s="122">
        <v>0</v>
      </c>
      <c r="H68" s="27">
        <v>0</v>
      </c>
      <c r="I68" s="27"/>
      <c r="J68" s="30"/>
      <c r="K68" s="74"/>
    </row>
    <row r="69" spans="1:11" s="44" customFormat="1">
      <c r="A69" s="49" t="s">
        <v>487</v>
      </c>
      <c r="B69" s="49" t="s">
        <v>10</v>
      </c>
      <c r="C69" s="160" t="s">
        <v>494</v>
      </c>
      <c r="D69" s="26"/>
      <c r="E69" s="25" t="s">
        <v>43</v>
      </c>
      <c r="F69" s="43" t="s">
        <v>30</v>
      </c>
      <c r="G69" s="122">
        <v>0</v>
      </c>
      <c r="H69" s="27">
        <v>0</v>
      </c>
      <c r="I69" s="27"/>
      <c r="J69" s="30"/>
      <c r="K69" s="74"/>
    </row>
    <row r="70" spans="1:11" s="44" customFormat="1">
      <c r="A70" s="49" t="s">
        <v>488</v>
      </c>
      <c r="B70" s="49" t="s">
        <v>10</v>
      </c>
      <c r="C70" s="160" t="s">
        <v>495</v>
      </c>
      <c r="D70" s="26"/>
      <c r="E70" s="25" t="s">
        <v>43</v>
      </c>
      <c r="F70" s="43" t="s">
        <v>30</v>
      </c>
      <c r="G70" s="122">
        <v>0</v>
      </c>
      <c r="H70" s="27">
        <v>0</v>
      </c>
      <c r="I70" s="27"/>
      <c r="J70" s="30"/>
      <c r="K70" s="74"/>
    </row>
    <row r="71" spans="1:11" s="44" customFormat="1">
      <c r="A71" s="49" t="s">
        <v>489</v>
      </c>
      <c r="B71" s="49" t="s">
        <v>10</v>
      </c>
      <c r="C71" s="209" t="s">
        <v>496</v>
      </c>
      <c r="D71" s="26"/>
      <c r="E71" s="25" t="s">
        <v>43</v>
      </c>
      <c r="F71" s="43" t="s">
        <v>30</v>
      </c>
      <c r="G71" s="122">
        <v>0</v>
      </c>
      <c r="H71" s="27">
        <v>0</v>
      </c>
      <c r="I71" s="27"/>
      <c r="J71" s="30"/>
      <c r="K71" s="74"/>
    </row>
    <row r="72" spans="1:11" s="44" customFormat="1">
      <c r="A72" s="105" t="s">
        <v>169</v>
      </c>
      <c r="B72" s="105" t="s">
        <v>19</v>
      </c>
      <c r="C72" s="123" t="s">
        <v>64</v>
      </c>
      <c r="D72" s="107"/>
      <c r="E72" s="116" t="s">
        <v>27</v>
      </c>
      <c r="F72" s="109" t="s">
        <v>5</v>
      </c>
      <c r="G72" s="110">
        <v>1517.85</v>
      </c>
      <c r="H72" s="110">
        <v>0</v>
      </c>
      <c r="I72" s="110"/>
      <c r="J72" s="111"/>
      <c r="K72" s="112"/>
    </row>
    <row r="73" spans="1:11" s="44" customFormat="1">
      <c r="A73" s="54" t="s">
        <v>170</v>
      </c>
      <c r="B73" s="54" t="s">
        <v>19</v>
      </c>
      <c r="C73" s="185" t="s">
        <v>25</v>
      </c>
      <c r="D73" s="17"/>
      <c r="E73" s="6" t="s">
        <v>43</v>
      </c>
      <c r="F73" s="42" t="s">
        <v>30</v>
      </c>
      <c r="G73" s="7">
        <v>0</v>
      </c>
      <c r="H73" s="7">
        <v>0</v>
      </c>
      <c r="I73" s="7"/>
      <c r="J73" s="16"/>
      <c r="K73" s="20"/>
    </row>
    <row r="74" spans="1:11" s="52" customFormat="1">
      <c r="A74" s="40" t="s">
        <v>171</v>
      </c>
      <c r="B74" s="40" t="s">
        <v>19</v>
      </c>
      <c r="C74" s="169" t="s">
        <v>193</v>
      </c>
      <c r="D74" s="21"/>
      <c r="E74" s="8" t="s">
        <v>27</v>
      </c>
      <c r="F74" s="38" t="s">
        <v>5</v>
      </c>
      <c r="G74" s="9">
        <v>25000</v>
      </c>
      <c r="H74" s="9">
        <v>22307.35</v>
      </c>
      <c r="I74" s="9"/>
      <c r="J74" s="66"/>
      <c r="K74" s="10"/>
    </row>
    <row r="75" spans="1:11" s="44" customFormat="1">
      <c r="A75" s="40" t="s">
        <v>172</v>
      </c>
      <c r="B75" s="40" t="s">
        <v>19</v>
      </c>
      <c r="C75" s="75" t="s">
        <v>63</v>
      </c>
      <c r="D75" s="21"/>
      <c r="E75" s="8" t="s">
        <v>475</v>
      </c>
      <c r="F75" s="38" t="s">
        <v>5</v>
      </c>
      <c r="G75" s="9">
        <v>50000</v>
      </c>
      <c r="H75" s="9">
        <v>25000</v>
      </c>
      <c r="I75" s="9"/>
      <c r="J75" s="66"/>
      <c r="K75" s="10"/>
    </row>
    <row r="76" spans="1:11" s="52" customFormat="1">
      <c r="A76" s="49" t="s">
        <v>173</v>
      </c>
      <c r="B76" s="49" t="s">
        <v>19</v>
      </c>
      <c r="C76" s="145" t="s">
        <v>194</v>
      </c>
      <c r="D76" s="26"/>
      <c r="E76" s="25" t="s">
        <v>43</v>
      </c>
      <c r="F76" s="43" t="s">
        <v>30</v>
      </c>
      <c r="G76" s="27">
        <v>0</v>
      </c>
      <c r="H76" s="27">
        <v>0</v>
      </c>
      <c r="I76" s="27"/>
      <c r="J76" s="28"/>
      <c r="K76" s="29"/>
    </row>
    <row r="77" spans="1:11" s="52" customFormat="1">
      <c r="A77" s="49" t="s">
        <v>174</v>
      </c>
      <c r="B77" s="49" t="s">
        <v>19</v>
      </c>
      <c r="C77" s="78" t="s">
        <v>195</v>
      </c>
      <c r="D77" s="26"/>
      <c r="E77" s="25" t="s">
        <v>43</v>
      </c>
      <c r="F77" s="43" t="s">
        <v>30</v>
      </c>
      <c r="G77" s="27">
        <v>0</v>
      </c>
      <c r="H77" s="27">
        <v>0</v>
      </c>
      <c r="I77" s="27"/>
      <c r="J77" s="28"/>
      <c r="K77" s="29"/>
    </row>
    <row r="78" spans="1:11" s="44" customFormat="1">
      <c r="A78" s="49" t="s">
        <v>175</v>
      </c>
      <c r="B78" s="49" t="s">
        <v>19</v>
      </c>
      <c r="C78" s="145" t="s">
        <v>196</v>
      </c>
      <c r="D78" s="26"/>
      <c r="E78" s="25" t="s">
        <v>43</v>
      </c>
      <c r="F78" s="43" t="s">
        <v>30</v>
      </c>
      <c r="G78" s="27">
        <v>0</v>
      </c>
      <c r="H78" s="27">
        <v>0</v>
      </c>
      <c r="I78" s="27"/>
      <c r="J78" s="28"/>
      <c r="K78" s="29"/>
    </row>
    <row r="79" spans="1:11" s="44" customFormat="1">
      <c r="A79" s="105" t="s">
        <v>176</v>
      </c>
      <c r="B79" s="105" t="s">
        <v>19</v>
      </c>
      <c r="C79" s="123" t="s">
        <v>197</v>
      </c>
      <c r="D79" s="107"/>
      <c r="E79" s="116" t="s">
        <v>35</v>
      </c>
      <c r="F79" s="109" t="s">
        <v>5</v>
      </c>
      <c r="G79" s="110">
        <v>8606.25</v>
      </c>
      <c r="H79" s="110">
        <v>0</v>
      </c>
      <c r="I79" s="110"/>
      <c r="J79" s="111"/>
      <c r="K79" s="112"/>
    </row>
    <row r="80" spans="1:11" s="44" customFormat="1">
      <c r="A80" s="105" t="s">
        <v>177</v>
      </c>
      <c r="B80" s="105" t="s">
        <v>19</v>
      </c>
      <c r="C80" s="125" t="s">
        <v>198</v>
      </c>
      <c r="D80" s="111"/>
      <c r="E80" s="116" t="s">
        <v>35</v>
      </c>
      <c r="F80" s="109" t="s">
        <v>5</v>
      </c>
      <c r="G80" s="117">
        <v>3800</v>
      </c>
      <c r="H80" s="95">
        <v>0</v>
      </c>
      <c r="I80" s="110"/>
      <c r="J80" s="113"/>
      <c r="K80" s="112"/>
    </row>
    <row r="81" spans="1:11" s="52" customFormat="1">
      <c r="A81" s="85" t="s">
        <v>178</v>
      </c>
      <c r="B81" s="85" t="s">
        <v>19</v>
      </c>
      <c r="C81" s="101" t="s">
        <v>199</v>
      </c>
      <c r="D81" s="90"/>
      <c r="E81" s="86" t="s">
        <v>26</v>
      </c>
      <c r="F81" s="87" t="s">
        <v>5</v>
      </c>
      <c r="G81" s="88">
        <v>34500</v>
      </c>
      <c r="H81" s="88">
        <v>34500</v>
      </c>
      <c r="I81" s="88"/>
      <c r="J81" s="93"/>
      <c r="K81" s="92"/>
    </row>
    <row r="82" spans="1:11" s="44" customFormat="1">
      <c r="A82" s="85" t="s">
        <v>179</v>
      </c>
      <c r="B82" s="85" t="s">
        <v>19</v>
      </c>
      <c r="C82" s="101" t="s">
        <v>200</v>
      </c>
      <c r="D82" s="90"/>
      <c r="E82" s="86" t="s">
        <v>27</v>
      </c>
      <c r="F82" s="87" t="s">
        <v>5</v>
      </c>
      <c r="G82" s="88">
        <v>10000</v>
      </c>
      <c r="H82" s="88">
        <v>10000</v>
      </c>
      <c r="I82" s="88"/>
      <c r="J82" s="93"/>
      <c r="K82" s="92"/>
    </row>
    <row r="83" spans="1:11" s="52" customFormat="1">
      <c r="A83" s="105" t="s">
        <v>180</v>
      </c>
      <c r="B83" s="105" t="s">
        <v>19</v>
      </c>
      <c r="C83" s="123" t="s">
        <v>201</v>
      </c>
      <c r="D83" s="107"/>
      <c r="E83" s="116" t="s">
        <v>43</v>
      </c>
      <c r="F83" s="109" t="s">
        <v>5</v>
      </c>
      <c r="G83" s="110">
        <v>41000</v>
      </c>
      <c r="H83" s="110">
        <v>0</v>
      </c>
      <c r="I83" s="110"/>
      <c r="J83" s="113"/>
      <c r="K83" s="112"/>
    </row>
    <row r="84" spans="1:11" s="44" customFormat="1">
      <c r="A84" s="85" t="s">
        <v>181</v>
      </c>
      <c r="B84" s="85" t="s">
        <v>19</v>
      </c>
      <c r="C84" s="96" t="s">
        <v>202</v>
      </c>
      <c r="D84" s="91"/>
      <c r="E84" s="86" t="s">
        <v>27</v>
      </c>
      <c r="F84" s="87" t="s">
        <v>5</v>
      </c>
      <c r="G84" s="97">
        <v>4313</v>
      </c>
      <c r="H84" s="98">
        <v>4313</v>
      </c>
      <c r="I84" s="88"/>
      <c r="J84" s="97"/>
      <c r="K84" s="92"/>
    </row>
    <row r="85" spans="1:11" s="44" customFormat="1">
      <c r="A85" s="85" t="s">
        <v>182</v>
      </c>
      <c r="B85" s="85" t="s">
        <v>19</v>
      </c>
      <c r="C85" s="96" t="s">
        <v>248</v>
      </c>
      <c r="D85" s="90"/>
      <c r="E85" s="86" t="s">
        <v>43</v>
      </c>
      <c r="F85" s="87" t="s">
        <v>5</v>
      </c>
      <c r="G85" s="88">
        <v>25000</v>
      </c>
      <c r="H85" s="88">
        <v>25000</v>
      </c>
      <c r="I85" s="88"/>
      <c r="J85" s="93"/>
      <c r="K85" s="92"/>
    </row>
    <row r="86" spans="1:11" s="44" customFormat="1">
      <c r="A86" s="40" t="s">
        <v>183</v>
      </c>
      <c r="B86" s="40" t="s">
        <v>19</v>
      </c>
      <c r="C86" s="62" t="s">
        <v>249</v>
      </c>
      <c r="D86" s="21"/>
      <c r="E86" s="8" t="s">
        <v>27</v>
      </c>
      <c r="F86" s="38" t="s">
        <v>5</v>
      </c>
      <c r="G86" s="9">
        <v>50678.25</v>
      </c>
      <c r="H86" s="9">
        <v>37836.75</v>
      </c>
      <c r="I86" s="9"/>
      <c r="J86" s="22"/>
      <c r="K86" s="10"/>
    </row>
    <row r="87" spans="1:11" s="44" customFormat="1" ht="30">
      <c r="A87" s="146" t="s">
        <v>184</v>
      </c>
      <c r="B87" s="146" t="s">
        <v>19</v>
      </c>
      <c r="C87" s="145" t="s">
        <v>250</v>
      </c>
      <c r="D87" s="147"/>
      <c r="E87" s="183" t="s">
        <v>43</v>
      </c>
      <c r="F87" s="184" t="s">
        <v>30</v>
      </c>
      <c r="G87" s="148">
        <v>0</v>
      </c>
      <c r="H87" s="148">
        <v>0</v>
      </c>
      <c r="I87" s="148"/>
      <c r="J87" s="149"/>
      <c r="K87" s="150"/>
    </row>
    <row r="88" spans="1:11" s="144" customFormat="1" ht="30">
      <c r="A88" s="146" t="s">
        <v>185</v>
      </c>
      <c r="B88" s="146" t="s">
        <v>19</v>
      </c>
      <c r="C88" s="145" t="s">
        <v>251</v>
      </c>
      <c r="D88" s="147"/>
      <c r="E88" s="183" t="s">
        <v>43</v>
      </c>
      <c r="F88" s="184" t="s">
        <v>30</v>
      </c>
      <c r="G88" s="148">
        <v>0</v>
      </c>
      <c r="H88" s="148">
        <v>0</v>
      </c>
      <c r="I88" s="148"/>
      <c r="J88" s="149"/>
      <c r="K88" s="150"/>
    </row>
    <row r="89" spans="1:11" s="44" customFormat="1">
      <c r="A89" s="49" t="s">
        <v>186</v>
      </c>
      <c r="B89" s="49" t="s">
        <v>19</v>
      </c>
      <c r="C89" s="145" t="s">
        <v>252</v>
      </c>
      <c r="D89" s="26"/>
      <c r="E89" s="25" t="s">
        <v>43</v>
      </c>
      <c r="F89" s="43" t="s">
        <v>30</v>
      </c>
      <c r="G89" s="27">
        <v>0</v>
      </c>
      <c r="H89" s="27">
        <v>0</v>
      </c>
      <c r="I89" s="27"/>
      <c r="J89" s="30"/>
      <c r="K89" s="29"/>
    </row>
    <row r="90" spans="1:11" s="44" customFormat="1">
      <c r="A90" s="49" t="s">
        <v>187</v>
      </c>
      <c r="B90" s="49" t="s">
        <v>19</v>
      </c>
      <c r="C90" s="145" t="s">
        <v>253</v>
      </c>
      <c r="D90" s="26"/>
      <c r="E90" s="25" t="s">
        <v>43</v>
      </c>
      <c r="F90" s="43" t="s">
        <v>30</v>
      </c>
      <c r="G90" s="27">
        <v>0</v>
      </c>
      <c r="H90" s="27">
        <v>0</v>
      </c>
      <c r="I90" s="27"/>
      <c r="J90" s="30"/>
      <c r="K90" s="29"/>
    </row>
    <row r="91" spans="1:11" s="44" customFormat="1">
      <c r="A91" s="40" t="s">
        <v>188</v>
      </c>
      <c r="B91" s="40" t="s">
        <v>19</v>
      </c>
      <c r="C91" s="62" t="s">
        <v>254</v>
      </c>
      <c r="D91" s="21"/>
      <c r="E91" s="8" t="s">
        <v>43</v>
      </c>
      <c r="F91" s="38" t="s">
        <v>30</v>
      </c>
      <c r="G91" s="9">
        <v>1600</v>
      </c>
      <c r="H91" s="9">
        <v>1537.64</v>
      </c>
      <c r="I91" s="9"/>
      <c r="J91" s="22"/>
      <c r="K91" s="10"/>
    </row>
    <row r="92" spans="1:11" s="44" customFormat="1">
      <c r="A92" s="85" t="s">
        <v>189</v>
      </c>
      <c r="B92" s="85" t="s">
        <v>19</v>
      </c>
      <c r="C92" s="96" t="s">
        <v>255</v>
      </c>
      <c r="D92" s="90"/>
      <c r="E92" s="86" t="s">
        <v>27</v>
      </c>
      <c r="F92" s="87" t="s">
        <v>5</v>
      </c>
      <c r="G92" s="88">
        <v>1851.24</v>
      </c>
      <c r="H92" s="88">
        <v>1851.24</v>
      </c>
      <c r="I92" s="88"/>
      <c r="J92" s="93"/>
      <c r="K92" s="92"/>
    </row>
    <row r="93" spans="1:11" s="44" customFormat="1">
      <c r="A93" s="85" t="s">
        <v>190</v>
      </c>
      <c r="B93" s="85" t="s">
        <v>19</v>
      </c>
      <c r="C93" s="96" t="s">
        <v>256</v>
      </c>
      <c r="D93" s="90"/>
      <c r="E93" s="86" t="s">
        <v>60</v>
      </c>
      <c r="F93" s="87" t="s">
        <v>5</v>
      </c>
      <c r="G93" s="88">
        <v>1851.25</v>
      </c>
      <c r="H93" s="88">
        <v>1851.25</v>
      </c>
      <c r="I93" s="88"/>
      <c r="J93" s="93"/>
      <c r="K93" s="92"/>
    </row>
    <row r="94" spans="1:11" s="44" customFormat="1">
      <c r="A94" s="54" t="s">
        <v>191</v>
      </c>
      <c r="B94" s="54" t="s">
        <v>19</v>
      </c>
      <c r="C94" s="53" t="s">
        <v>257</v>
      </c>
      <c r="D94" s="17"/>
      <c r="E94" s="6" t="s">
        <v>43</v>
      </c>
      <c r="F94" s="42" t="s">
        <v>5</v>
      </c>
      <c r="G94" s="7">
        <v>0</v>
      </c>
      <c r="H94" s="7">
        <v>0</v>
      </c>
      <c r="I94" s="7"/>
      <c r="J94" s="24"/>
      <c r="K94" s="20"/>
    </row>
    <row r="95" spans="1:11" s="44" customFormat="1">
      <c r="A95" s="49" t="s">
        <v>192</v>
      </c>
      <c r="B95" s="49" t="s">
        <v>19</v>
      </c>
      <c r="C95" s="145" t="s">
        <v>258</v>
      </c>
      <c r="D95" s="26"/>
      <c r="E95" s="25" t="s">
        <v>43</v>
      </c>
      <c r="F95" s="43" t="s">
        <v>30</v>
      </c>
      <c r="G95" s="27">
        <v>0</v>
      </c>
      <c r="H95" s="27">
        <v>0</v>
      </c>
      <c r="I95" s="27"/>
      <c r="J95" s="30"/>
      <c r="K95" s="29"/>
    </row>
    <row r="96" spans="1:11" s="44" customFormat="1">
      <c r="A96" s="105" t="s">
        <v>221</v>
      </c>
      <c r="B96" s="105" t="s">
        <v>13</v>
      </c>
      <c r="C96" s="130" t="s">
        <v>65</v>
      </c>
      <c r="D96" s="107"/>
      <c r="E96" s="116" t="s">
        <v>27</v>
      </c>
      <c r="F96" s="109" t="s">
        <v>5</v>
      </c>
      <c r="G96" s="110">
        <v>75000</v>
      </c>
      <c r="H96" s="110">
        <v>0</v>
      </c>
      <c r="I96" s="110"/>
      <c r="J96" s="113"/>
      <c r="K96" s="112"/>
    </row>
    <row r="97" spans="1:11" s="44" customFormat="1">
      <c r="A97" s="85" t="s">
        <v>222</v>
      </c>
      <c r="B97" s="85" t="s">
        <v>13</v>
      </c>
      <c r="C97" s="151" t="s">
        <v>85</v>
      </c>
      <c r="D97" s="91"/>
      <c r="E97" s="86" t="s">
        <v>27</v>
      </c>
      <c r="F97" s="87" t="s">
        <v>5</v>
      </c>
      <c r="G97" s="97">
        <v>5000</v>
      </c>
      <c r="H97" s="100">
        <v>5000</v>
      </c>
      <c r="I97" s="88"/>
      <c r="J97" s="93"/>
      <c r="K97" s="94"/>
    </row>
    <row r="98" spans="1:11" s="44" customFormat="1">
      <c r="A98" s="85" t="s">
        <v>223</v>
      </c>
      <c r="B98" s="85" t="s">
        <v>13</v>
      </c>
      <c r="C98" s="102" t="s">
        <v>91</v>
      </c>
      <c r="D98" s="91"/>
      <c r="E98" s="86" t="s">
        <v>35</v>
      </c>
      <c r="F98" s="87" t="s">
        <v>5</v>
      </c>
      <c r="G98" s="97">
        <v>3570</v>
      </c>
      <c r="H98" s="100">
        <v>3570</v>
      </c>
      <c r="I98" s="88"/>
      <c r="J98" s="93"/>
      <c r="K98" s="92"/>
    </row>
    <row r="99" spans="1:11" s="44" customFormat="1">
      <c r="A99" s="40" t="s">
        <v>224</v>
      </c>
      <c r="B99" s="40" t="s">
        <v>13</v>
      </c>
      <c r="C99" s="83" t="s">
        <v>102</v>
      </c>
      <c r="D99" s="21"/>
      <c r="E99" s="8" t="s">
        <v>26</v>
      </c>
      <c r="F99" s="38" t="s">
        <v>5</v>
      </c>
      <c r="G99" s="9">
        <v>10000</v>
      </c>
      <c r="H99" s="9">
        <v>936.57</v>
      </c>
      <c r="I99" s="9"/>
      <c r="J99" s="22"/>
      <c r="K99" s="10"/>
    </row>
    <row r="100" spans="1:11" s="44" customFormat="1">
      <c r="A100" s="40" t="s">
        <v>225</v>
      </c>
      <c r="B100" s="40" t="s">
        <v>13</v>
      </c>
      <c r="C100" s="83" t="s">
        <v>203</v>
      </c>
      <c r="D100" s="21"/>
      <c r="E100" s="8" t="s">
        <v>26</v>
      </c>
      <c r="F100" s="38" t="s">
        <v>5</v>
      </c>
      <c r="G100" s="9">
        <v>10000</v>
      </c>
      <c r="H100" s="9">
        <v>6557.48</v>
      </c>
      <c r="I100" s="9"/>
      <c r="J100" s="22"/>
      <c r="K100" s="10"/>
    </row>
    <row r="101" spans="1:11" s="44" customFormat="1">
      <c r="A101" s="49" t="s">
        <v>226</v>
      </c>
      <c r="B101" s="49" t="s">
        <v>13</v>
      </c>
      <c r="C101" s="77" t="s">
        <v>215</v>
      </c>
      <c r="D101" s="26"/>
      <c r="E101" s="25" t="s">
        <v>26</v>
      </c>
      <c r="F101" s="43" t="s">
        <v>30</v>
      </c>
      <c r="G101" s="27">
        <v>0</v>
      </c>
      <c r="H101" s="27">
        <v>0</v>
      </c>
      <c r="I101" s="27"/>
      <c r="J101" s="30"/>
      <c r="K101" s="29"/>
    </row>
    <row r="102" spans="1:11" s="44" customFormat="1">
      <c r="A102" s="105" t="s">
        <v>227</v>
      </c>
      <c r="B102" s="105" t="s">
        <v>13</v>
      </c>
      <c r="C102" s="130" t="s">
        <v>102</v>
      </c>
      <c r="D102" s="107"/>
      <c r="E102" s="116" t="s">
        <v>43</v>
      </c>
      <c r="F102" s="109" t="s">
        <v>5</v>
      </c>
      <c r="G102" s="110">
        <v>10000</v>
      </c>
      <c r="H102" s="110">
        <v>0</v>
      </c>
      <c r="I102" s="110"/>
      <c r="J102" s="113"/>
      <c r="K102" s="112"/>
    </row>
    <row r="103" spans="1:11" s="44" customFormat="1">
      <c r="A103" s="85" t="s">
        <v>228</v>
      </c>
      <c r="B103" s="85" t="s">
        <v>13</v>
      </c>
      <c r="C103" s="151" t="s">
        <v>216</v>
      </c>
      <c r="D103" s="90"/>
      <c r="E103" s="86" t="s">
        <v>43</v>
      </c>
      <c r="F103" s="87" t="s">
        <v>5</v>
      </c>
      <c r="G103" s="88">
        <v>16000</v>
      </c>
      <c r="H103" s="88">
        <v>16000</v>
      </c>
      <c r="I103" s="88"/>
      <c r="J103" s="93"/>
      <c r="K103" s="92"/>
    </row>
    <row r="104" spans="1:11" s="44" customFormat="1">
      <c r="A104" s="49" t="s">
        <v>229</v>
      </c>
      <c r="B104" s="49" t="s">
        <v>13</v>
      </c>
      <c r="C104" s="77" t="s">
        <v>217</v>
      </c>
      <c r="D104" s="28"/>
      <c r="E104" s="25" t="s">
        <v>43</v>
      </c>
      <c r="F104" s="43" t="s">
        <v>30</v>
      </c>
      <c r="G104" s="39">
        <v>0</v>
      </c>
      <c r="H104" s="57">
        <v>0</v>
      </c>
      <c r="I104" s="27"/>
      <c r="J104" s="30"/>
      <c r="K104" s="29"/>
    </row>
    <row r="105" spans="1:11" s="44" customFormat="1">
      <c r="A105" s="105" t="s">
        <v>230</v>
      </c>
      <c r="B105" s="105" t="s">
        <v>13</v>
      </c>
      <c r="C105" s="130" t="s">
        <v>218</v>
      </c>
      <c r="D105" s="107"/>
      <c r="E105" s="116" t="s">
        <v>43</v>
      </c>
      <c r="F105" s="109" t="s">
        <v>5</v>
      </c>
      <c r="G105" s="110">
        <v>58929.9</v>
      </c>
      <c r="H105" s="110">
        <v>0</v>
      </c>
      <c r="I105" s="110"/>
      <c r="J105" s="113"/>
      <c r="K105" s="112"/>
    </row>
    <row r="106" spans="1:11" s="44" customFormat="1">
      <c r="A106" s="49" t="s">
        <v>231</v>
      </c>
      <c r="B106" s="49" t="s">
        <v>13</v>
      </c>
      <c r="C106" s="77" t="s">
        <v>219</v>
      </c>
      <c r="D106" s="26"/>
      <c r="E106" s="25" t="s">
        <v>43</v>
      </c>
      <c r="F106" s="43" t="s">
        <v>30</v>
      </c>
      <c r="G106" s="27">
        <v>0</v>
      </c>
      <c r="H106" s="27">
        <v>0</v>
      </c>
      <c r="I106" s="27"/>
      <c r="J106" s="39"/>
      <c r="K106" s="29"/>
    </row>
    <row r="107" spans="1:11" s="44" customFormat="1">
      <c r="A107" s="49" t="s">
        <v>232</v>
      </c>
      <c r="B107" s="49" t="s">
        <v>13</v>
      </c>
      <c r="C107" s="25" t="s">
        <v>220</v>
      </c>
      <c r="D107" s="132"/>
      <c r="E107" s="25" t="s">
        <v>43</v>
      </c>
      <c r="F107" s="43" t="s">
        <v>30</v>
      </c>
      <c r="G107" s="27">
        <v>0</v>
      </c>
      <c r="H107" s="27">
        <v>0</v>
      </c>
      <c r="I107" s="132"/>
      <c r="J107" s="133"/>
      <c r="K107" s="133"/>
    </row>
    <row r="108" spans="1:11" s="44" customFormat="1">
      <c r="A108" s="49" t="s">
        <v>497</v>
      </c>
      <c r="B108" s="49" t="s">
        <v>13</v>
      </c>
      <c r="C108" s="210" t="s">
        <v>505</v>
      </c>
      <c r="D108" s="28"/>
      <c r="E108" s="25" t="s">
        <v>43</v>
      </c>
      <c r="F108" s="43" t="s">
        <v>30</v>
      </c>
      <c r="G108" s="27">
        <v>0</v>
      </c>
      <c r="H108" s="27">
        <v>0</v>
      </c>
      <c r="I108" s="28"/>
      <c r="J108" s="30"/>
      <c r="K108" s="30"/>
    </row>
    <row r="109" spans="1:11" s="44" customFormat="1">
      <c r="A109" s="49" t="s">
        <v>498</v>
      </c>
      <c r="B109" s="49" t="s">
        <v>13</v>
      </c>
      <c r="C109" s="77" t="s">
        <v>506</v>
      </c>
      <c r="D109" s="28"/>
      <c r="E109" s="25" t="s">
        <v>43</v>
      </c>
      <c r="F109" s="43" t="s">
        <v>30</v>
      </c>
      <c r="G109" s="27">
        <v>0</v>
      </c>
      <c r="H109" s="27">
        <v>0</v>
      </c>
      <c r="I109" s="28"/>
      <c r="J109" s="30"/>
      <c r="K109" s="30"/>
    </row>
    <row r="110" spans="1:11" s="44" customFormat="1">
      <c r="A110" s="49" t="s">
        <v>499</v>
      </c>
      <c r="B110" s="49" t="s">
        <v>13</v>
      </c>
      <c r="C110" s="77" t="s">
        <v>507</v>
      </c>
      <c r="D110" s="28"/>
      <c r="E110" s="25" t="s">
        <v>43</v>
      </c>
      <c r="F110" s="43" t="s">
        <v>30</v>
      </c>
      <c r="G110" s="27">
        <v>0</v>
      </c>
      <c r="H110" s="27">
        <v>0</v>
      </c>
      <c r="I110" s="28"/>
      <c r="J110" s="30"/>
      <c r="K110" s="30"/>
    </row>
    <row r="111" spans="1:11" s="44" customFormat="1">
      <c r="A111" s="49" t="s">
        <v>500</v>
      </c>
      <c r="B111" s="49" t="s">
        <v>13</v>
      </c>
      <c r="C111" s="77" t="s">
        <v>508</v>
      </c>
      <c r="D111" s="28"/>
      <c r="E111" s="25" t="s">
        <v>43</v>
      </c>
      <c r="F111" s="43" t="s">
        <v>30</v>
      </c>
      <c r="G111" s="27">
        <v>0</v>
      </c>
      <c r="H111" s="27">
        <v>0</v>
      </c>
      <c r="I111" s="28"/>
      <c r="J111" s="30"/>
      <c r="K111" s="30"/>
    </row>
    <row r="112" spans="1:11" s="44" customFormat="1">
      <c r="A112" s="49" t="s">
        <v>501</v>
      </c>
      <c r="B112" s="49" t="s">
        <v>13</v>
      </c>
      <c r="C112" s="77" t="s">
        <v>509</v>
      </c>
      <c r="D112" s="28"/>
      <c r="E112" s="25" t="s">
        <v>43</v>
      </c>
      <c r="F112" s="43" t="s">
        <v>30</v>
      </c>
      <c r="G112" s="27">
        <v>0</v>
      </c>
      <c r="H112" s="27">
        <v>0</v>
      </c>
      <c r="I112" s="28"/>
      <c r="J112" s="30"/>
      <c r="K112" s="30"/>
    </row>
    <row r="113" spans="1:11" s="44" customFormat="1">
      <c r="A113" s="105" t="s">
        <v>502</v>
      </c>
      <c r="B113" s="105" t="s">
        <v>13</v>
      </c>
      <c r="C113" s="212" t="s">
        <v>512</v>
      </c>
      <c r="D113" s="111"/>
      <c r="E113" s="116" t="s">
        <v>60</v>
      </c>
      <c r="F113" s="109" t="s">
        <v>5</v>
      </c>
      <c r="G113" s="110">
        <v>32000</v>
      </c>
      <c r="H113" s="110">
        <v>0</v>
      </c>
      <c r="I113" s="111"/>
      <c r="J113" s="113"/>
      <c r="K113" s="113"/>
    </row>
    <row r="114" spans="1:11" s="44" customFormat="1">
      <c r="A114" s="105" t="s">
        <v>503</v>
      </c>
      <c r="B114" s="105" t="s">
        <v>13</v>
      </c>
      <c r="C114" s="212" t="s">
        <v>513</v>
      </c>
      <c r="D114" s="111"/>
      <c r="E114" s="116" t="s">
        <v>60</v>
      </c>
      <c r="F114" s="109" t="s">
        <v>5</v>
      </c>
      <c r="G114" s="110">
        <v>36373</v>
      </c>
      <c r="H114" s="110">
        <v>0</v>
      </c>
      <c r="I114" s="111"/>
      <c r="J114" s="113"/>
      <c r="K114" s="113"/>
    </row>
    <row r="115" spans="1:11" s="44" customFormat="1">
      <c r="A115" s="49" t="s">
        <v>504</v>
      </c>
      <c r="B115" s="49" t="s">
        <v>13</v>
      </c>
      <c r="C115" s="77" t="s">
        <v>510</v>
      </c>
      <c r="D115" s="28"/>
      <c r="E115" s="25" t="s">
        <v>43</v>
      </c>
      <c r="F115" s="43" t="s">
        <v>30</v>
      </c>
      <c r="G115" s="27">
        <v>0</v>
      </c>
      <c r="H115" s="27">
        <v>0</v>
      </c>
      <c r="I115" s="28"/>
      <c r="J115" s="30"/>
      <c r="K115" s="30"/>
    </row>
    <row r="116" spans="1:11" s="44" customFormat="1">
      <c r="A116" s="105" t="s">
        <v>511</v>
      </c>
      <c r="B116" s="105" t="s">
        <v>13</v>
      </c>
      <c r="C116" s="211" t="s">
        <v>514</v>
      </c>
      <c r="D116" s="111"/>
      <c r="E116" s="116"/>
      <c r="F116" s="109" t="s">
        <v>5</v>
      </c>
      <c r="G116" s="110">
        <v>6950</v>
      </c>
      <c r="H116" s="110">
        <v>0</v>
      </c>
      <c r="I116" s="111"/>
      <c r="J116" s="113"/>
      <c r="K116" s="113"/>
    </row>
    <row r="117" spans="1:11" s="44" customFormat="1">
      <c r="A117" s="85" t="s">
        <v>259</v>
      </c>
      <c r="B117" s="85" t="s">
        <v>15</v>
      </c>
      <c r="C117" s="86" t="s">
        <v>284</v>
      </c>
      <c r="D117" s="90"/>
      <c r="E117" s="86" t="s">
        <v>26</v>
      </c>
      <c r="F117" s="87" t="s">
        <v>5</v>
      </c>
      <c r="G117" s="88">
        <v>10800</v>
      </c>
      <c r="H117" s="88">
        <v>10800</v>
      </c>
      <c r="I117" s="88"/>
      <c r="J117" s="91"/>
      <c r="K117" s="92"/>
    </row>
    <row r="118" spans="1:11" s="44" customFormat="1">
      <c r="A118" s="40" t="s">
        <v>260</v>
      </c>
      <c r="B118" s="40" t="s">
        <v>15</v>
      </c>
      <c r="C118" s="67" t="s">
        <v>282</v>
      </c>
      <c r="D118" s="21"/>
      <c r="E118" s="8" t="s">
        <v>26</v>
      </c>
      <c r="F118" s="38" t="s">
        <v>5</v>
      </c>
      <c r="G118" s="9">
        <v>3883.01</v>
      </c>
      <c r="H118" s="9">
        <v>2170.8200000000002</v>
      </c>
      <c r="I118" s="9"/>
      <c r="J118" s="66"/>
      <c r="K118" s="10"/>
    </row>
    <row r="119" spans="1:11" s="44" customFormat="1">
      <c r="A119" s="105" t="s">
        <v>261</v>
      </c>
      <c r="B119" s="105" t="s">
        <v>15</v>
      </c>
      <c r="C119" s="124" t="s">
        <v>283</v>
      </c>
      <c r="D119" s="111"/>
      <c r="E119" s="116" t="s">
        <v>27</v>
      </c>
      <c r="F119" s="109" t="s">
        <v>5</v>
      </c>
      <c r="G119" s="117">
        <v>45000</v>
      </c>
      <c r="H119" s="95">
        <v>0</v>
      </c>
      <c r="I119" s="110"/>
      <c r="J119" s="111"/>
      <c r="K119" s="112"/>
    </row>
    <row r="120" spans="1:11" s="44" customFormat="1">
      <c r="A120" s="40" t="s">
        <v>262</v>
      </c>
      <c r="B120" s="40" t="s">
        <v>15</v>
      </c>
      <c r="C120" s="67" t="s">
        <v>285</v>
      </c>
      <c r="D120" s="21"/>
      <c r="E120" s="8" t="s">
        <v>26</v>
      </c>
      <c r="F120" s="38" t="s">
        <v>5</v>
      </c>
      <c r="G120" s="9">
        <v>40000</v>
      </c>
      <c r="H120" s="9">
        <v>18966.43</v>
      </c>
      <c r="I120" s="9"/>
      <c r="J120" s="66"/>
      <c r="K120" s="10"/>
    </row>
    <row r="121" spans="1:11" s="44" customFormat="1">
      <c r="A121" s="40" t="s">
        <v>263</v>
      </c>
      <c r="B121" s="40" t="s">
        <v>15</v>
      </c>
      <c r="C121" s="67" t="s">
        <v>286</v>
      </c>
      <c r="D121" s="21"/>
      <c r="E121" s="8" t="s">
        <v>26</v>
      </c>
      <c r="F121" s="38" t="s">
        <v>5</v>
      </c>
      <c r="G121" s="9">
        <v>20147.47</v>
      </c>
      <c r="H121" s="9">
        <v>14900.44</v>
      </c>
      <c r="I121" s="9"/>
      <c r="J121" s="66"/>
      <c r="K121" s="10"/>
    </row>
    <row r="122" spans="1:11" s="44" customFormat="1">
      <c r="A122" s="40" t="s">
        <v>264</v>
      </c>
      <c r="B122" s="40" t="s">
        <v>15</v>
      </c>
      <c r="C122" s="67" t="s">
        <v>241</v>
      </c>
      <c r="D122" s="21"/>
      <c r="E122" s="8" t="s">
        <v>26</v>
      </c>
      <c r="F122" s="38" t="s">
        <v>5</v>
      </c>
      <c r="G122" s="9">
        <v>21147.48</v>
      </c>
      <c r="H122" s="9">
        <v>9620.4699999999993</v>
      </c>
      <c r="I122" s="9"/>
      <c r="J122" s="66"/>
      <c r="K122" s="10"/>
    </row>
    <row r="123" spans="1:11" s="44" customFormat="1">
      <c r="A123" s="85" t="s">
        <v>265</v>
      </c>
      <c r="B123" s="85" t="s">
        <v>15</v>
      </c>
      <c r="C123" s="99" t="s">
        <v>66</v>
      </c>
      <c r="D123" s="90"/>
      <c r="E123" s="86" t="s">
        <v>26</v>
      </c>
      <c r="F123" s="87" t="s">
        <v>5</v>
      </c>
      <c r="G123" s="88">
        <v>5028.0600000000004</v>
      </c>
      <c r="H123" s="88">
        <v>5028.0600000000004</v>
      </c>
      <c r="I123" s="88"/>
      <c r="J123" s="91"/>
      <c r="K123" s="92"/>
    </row>
    <row r="124" spans="1:11" s="44" customFormat="1">
      <c r="A124" s="105" t="s">
        <v>266</v>
      </c>
      <c r="B124" s="105" t="s">
        <v>15</v>
      </c>
      <c r="C124" s="106" t="s">
        <v>288</v>
      </c>
      <c r="D124" s="107"/>
      <c r="E124" s="116" t="s">
        <v>27</v>
      </c>
      <c r="F124" s="109" t="s">
        <v>5</v>
      </c>
      <c r="G124" s="110">
        <v>10000</v>
      </c>
      <c r="H124" s="110">
        <v>0</v>
      </c>
      <c r="I124" s="110"/>
      <c r="J124" s="111"/>
      <c r="K124" s="112"/>
    </row>
    <row r="125" spans="1:11" s="44" customFormat="1">
      <c r="A125" s="105" t="s">
        <v>267</v>
      </c>
      <c r="B125" s="105" t="s">
        <v>15</v>
      </c>
      <c r="C125" s="116" t="s">
        <v>289</v>
      </c>
      <c r="D125" s="111"/>
      <c r="E125" s="116" t="s">
        <v>27</v>
      </c>
      <c r="F125" s="109" t="s">
        <v>5</v>
      </c>
      <c r="G125" s="117">
        <v>10000</v>
      </c>
      <c r="H125" s="95">
        <v>0</v>
      </c>
      <c r="I125" s="110"/>
      <c r="J125" s="111"/>
      <c r="K125" s="112"/>
    </row>
    <row r="126" spans="1:11" s="44" customFormat="1">
      <c r="A126" s="49" t="s">
        <v>268</v>
      </c>
      <c r="B126" s="49" t="s">
        <v>15</v>
      </c>
      <c r="C126" s="153" t="s">
        <v>290</v>
      </c>
      <c r="D126" s="26"/>
      <c r="E126" s="25" t="s">
        <v>43</v>
      </c>
      <c r="F126" s="43" t="s">
        <v>30</v>
      </c>
      <c r="G126" s="27">
        <v>0</v>
      </c>
      <c r="H126" s="27">
        <v>0</v>
      </c>
      <c r="I126" s="27"/>
      <c r="J126" s="28"/>
      <c r="K126" s="29"/>
    </row>
    <row r="127" spans="1:11" s="44" customFormat="1">
      <c r="A127" s="105" t="s">
        <v>269</v>
      </c>
      <c r="B127" s="105" t="s">
        <v>15</v>
      </c>
      <c r="C127" s="152" t="s">
        <v>291</v>
      </c>
      <c r="D127" s="107"/>
      <c r="E127" s="116" t="s">
        <v>26</v>
      </c>
      <c r="F127" s="109" t="s">
        <v>5</v>
      </c>
      <c r="G127" s="110">
        <v>10491.56</v>
      </c>
      <c r="H127" s="110">
        <v>0</v>
      </c>
      <c r="I127" s="110"/>
      <c r="J127" s="111"/>
      <c r="K127" s="112"/>
    </row>
    <row r="128" spans="1:11" s="44" customFormat="1">
      <c r="A128" s="49" t="s">
        <v>270</v>
      </c>
      <c r="B128" s="49" t="s">
        <v>15</v>
      </c>
      <c r="C128" s="78" t="s">
        <v>292</v>
      </c>
      <c r="D128" s="28"/>
      <c r="E128" s="25" t="s">
        <v>43</v>
      </c>
      <c r="F128" s="43" t="s">
        <v>30</v>
      </c>
      <c r="G128" s="39">
        <v>0</v>
      </c>
      <c r="H128" s="57">
        <v>0</v>
      </c>
      <c r="I128" s="27"/>
      <c r="J128" s="28"/>
      <c r="K128" s="29"/>
    </row>
    <row r="129" spans="1:11" s="44" customFormat="1">
      <c r="A129" s="49" t="s">
        <v>271</v>
      </c>
      <c r="B129" s="49" t="s">
        <v>15</v>
      </c>
      <c r="C129" s="153" t="s">
        <v>293</v>
      </c>
      <c r="D129" s="26"/>
      <c r="E129" s="25" t="s">
        <v>43</v>
      </c>
      <c r="F129" s="43" t="s">
        <v>30</v>
      </c>
      <c r="G129" s="27">
        <v>0</v>
      </c>
      <c r="H129" s="27">
        <v>0</v>
      </c>
      <c r="I129" s="27"/>
      <c r="J129" s="28"/>
      <c r="K129" s="29"/>
    </row>
    <row r="130" spans="1:11" s="44" customFormat="1">
      <c r="A130" s="49" t="s">
        <v>272</v>
      </c>
      <c r="B130" s="49" t="s">
        <v>15</v>
      </c>
      <c r="C130" s="153" t="s">
        <v>294</v>
      </c>
      <c r="D130" s="26"/>
      <c r="E130" s="25" t="s">
        <v>43</v>
      </c>
      <c r="F130" s="43" t="s">
        <v>30</v>
      </c>
      <c r="G130" s="27">
        <v>0</v>
      </c>
      <c r="H130" s="27">
        <v>0</v>
      </c>
      <c r="I130" s="27"/>
      <c r="J130" s="30"/>
      <c r="K130" s="29"/>
    </row>
    <row r="131" spans="1:11" s="44" customFormat="1">
      <c r="A131" s="54" t="s">
        <v>273</v>
      </c>
      <c r="B131" s="54" t="s">
        <v>15</v>
      </c>
      <c r="C131" s="154" t="s">
        <v>295</v>
      </c>
      <c r="D131" s="17"/>
      <c r="E131" s="6" t="s">
        <v>35</v>
      </c>
      <c r="F131" s="42" t="s">
        <v>5</v>
      </c>
      <c r="G131" s="7">
        <v>0</v>
      </c>
      <c r="H131" s="7">
        <v>0</v>
      </c>
      <c r="I131" s="7"/>
      <c r="J131" s="24"/>
      <c r="K131" s="20"/>
    </row>
    <row r="132" spans="1:11" s="44" customFormat="1">
      <c r="A132" s="49" t="s">
        <v>274</v>
      </c>
      <c r="B132" s="49" t="s">
        <v>15</v>
      </c>
      <c r="C132" s="153" t="s">
        <v>296</v>
      </c>
      <c r="D132" s="26"/>
      <c r="E132" s="25" t="s">
        <v>43</v>
      </c>
      <c r="F132" s="43" t="s">
        <v>30</v>
      </c>
      <c r="G132" s="27">
        <v>0</v>
      </c>
      <c r="H132" s="27">
        <v>0</v>
      </c>
      <c r="I132" s="27"/>
      <c r="J132" s="30"/>
      <c r="K132" s="29"/>
    </row>
    <row r="133" spans="1:11" s="44" customFormat="1">
      <c r="A133" s="49" t="s">
        <v>275</v>
      </c>
      <c r="B133" s="49" t="s">
        <v>15</v>
      </c>
      <c r="C133" s="153" t="s">
        <v>297</v>
      </c>
      <c r="D133" s="26"/>
      <c r="E133" s="25" t="s">
        <v>43</v>
      </c>
      <c r="F133" s="43" t="s">
        <v>30</v>
      </c>
      <c r="G133" s="27">
        <v>0</v>
      </c>
      <c r="H133" s="27">
        <v>0</v>
      </c>
      <c r="I133" s="27"/>
      <c r="J133" s="30"/>
      <c r="K133" s="74"/>
    </row>
    <row r="134" spans="1:11" s="44" customFormat="1">
      <c r="A134" s="49" t="s">
        <v>276</v>
      </c>
      <c r="B134" s="49" t="s">
        <v>15</v>
      </c>
      <c r="C134" s="153" t="s">
        <v>298</v>
      </c>
      <c r="D134" s="26"/>
      <c r="E134" s="25" t="s">
        <v>43</v>
      </c>
      <c r="F134" s="43" t="s">
        <v>30</v>
      </c>
      <c r="G134" s="27">
        <v>0</v>
      </c>
      <c r="H134" s="27">
        <v>0</v>
      </c>
      <c r="I134" s="27"/>
      <c r="J134" s="30"/>
      <c r="K134" s="74"/>
    </row>
    <row r="135" spans="1:11" s="44" customFormat="1">
      <c r="A135" s="49" t="s">
        <v>277</v>
      </c>
      <c r="B135" s="49" t="s">
        <v>15</v>
      </c>
      <c r="C135" s="153" t="s">
        <v>299</v>
      </c>
      <c r="D135" s="26"/>
      <c r="E135" s="25" t="s">
        <v>43</v>
      </c>
      <c r="F135" s="43" t="s">
        <v>30</v>
      </c>
      <c r="G135" s="27">
        <v>0</v>
      </c>
      <c r="H135" s="27">
        <v>0</v>
      </c>
      <c r="I135" s="27"/>
      <c r="J135" s="30"/>
      <c r="K135" s="74"/>
    </row>
    <row r="136" spans="1:11" s="44" customFormat="1">
      <c r="A136" s="49" t="s">
        <v>278</v>
      </c>
      <c r="B136" s="49" t="s">
        <v>15</v>
      </c>
      <c r="C136" s="153" t="s">
        <v>300</v>
      </c>
      <c r="D136" s="26"/>
      <c r="E136" s="25" t="s">
        <v>43</v>
      </c>
      <c r="F136" s="43" t="s">
        <v>30</v>
      </c>
      <c r="G136" s="27">
        <v>0</v>
      </c>
      <c r="H136" s="27">
        <v>0</v>
      </c>
      <c r="I136" s="27"/>
      <c r="J136" s="30"/>
      <c r="K136" s="74"/>
    </row>
    <row r="137" spans="1:11" s="44" customFormat="1">
      <c r="A137" s="49" t="s">
        <v>279</v>
      </c>
      <c r="B137" s="49" t="s">
        <v>15</v>
      </c>
      <c r="C137" s="153" t="s">
        <v>301</v>
      </c>
      <c r="D137" s="26"/>
      <c r="E137" s="25" t="s">
        <v>43</v>
      </c>
      <c r="F137" s="43" t="s">
        <v>30</v>
      </c>
      <c r="G137" s="27">
        <v>0</v>
      </c>
      <c r="H137" s="27">
        <v>0</v>
      </c>
      <c r="I137" s="27"/>
      <c r="J137" s="30"/>
      <c r="K137" s="74"/>
    </row>
    <row r="138" spans="1:11" s="44" customFormat="1">
      <c r="A138" s="49" t="s">
        <v>280</v>
      </c>
      <c r="B138" s="49" t="s">
        <v>15</v>
      </c>
      <c r="C138" s="153" t="s">
        <v>302</v>
      </c>
      <c r="D138" s="26"/>
      <c r="E138" s="25" t="s">
        <v>43</v>
      </c>
      <c r="F138" s="43" t="s">
        <v>30</v>
      </c>
      <c r="G138" s="27">
        <v>0</v>
      </c>
      <c r="H138" s="27">
        <v>0</v>
      </c>
      <c r="I138" s="27"/>
      <c r="J138" s="30"/>
      <c r="K138" s="74"/>
    </row>
    <row r="139" spans="1:11" s="44" customFormat="1">
      <c r="A139" s="49" t="s">
        <v>281</v>
      </c>
      <c r="B139" s="49" t="s">
        <v>15</v>
      </c>
      <c r="C139" s="153" t="s">
        <v>303</v>
      </c>
      <c r="D139" s="26"/>
      <c r="E139" s="25" t="s">
        <v>43</v>
      </c>
      <c r="F139" s="43" t="s">
        <v>30</v>
      </c>
      <c r="G139" s="27">
        <v>0</v>
      </c>
      <c r="H139" s="27">
        <v>0</v>
      </c>
      <c r="I139" s="27"/>
      <c r="J139" s="30"/>
      <c r="K139" s="74"/>
    </row>
    <row r="140" spans="1:11" s="44" customFormat="1">
      <c r="A140" s="49" t="s">
        <v>464</v>
      </c>
      <c r="B140" s="49" t="s">
        <v>15</v>
      </c>
      <c r="C140" s="25" t="s">
        <v>466</v>
      </c>
      <c r="D140" s="26"/>
      <c r="E140" s="25" t="s">
        <v>43</v>
      </c>
      <c r="F140" s="43" t="s">
        <v>30</v>
      </c>
      <c r="G140" s="27">
        <v>0</v>
      </c>
      <c r="H140" s="27">
        <v>0</v>
      </c>
      <c r="I140" s="27"/>
      <c r="J140" s="30"/>
      <c r="K140" s="74"/>
    </row>
    <row r="141" spans="1:11" s="44" customFormat="1">
      <c r="A141" s="105" t="s">
        <v>465</v>
      </c>
      <c r="B141" s="105" t="s">
        <v>15</v>
      </c>
      <c r="C141" s="116" t="s">
        <v>467</v>
      </c>
      <c r="D141" s="107"/>
      <c r="E141" s="116" t="s">
        <v>237</v>
      </c>
      <c r="F141" s="109" t="s">
        <v>5</v>
      </c>
      <c r="G141" s="110">
        <v>8448</v>
      </c>
      <c r="H141" s="110">
        <v>0</v>
      </c>
      <c r="I141" s="110"/>
      <c r="J141" s="113"/>
      <c r="K141" s="118"/>
    </row>
    <row r="142" spans="1:11" s="44" customFormat="1">
      <c r="A142" s="49" t="s">
        <v>515</v>
      </c>
      <c r="B142" s="49" t="s">
        <v>15</v>
      </c>
      <c r="C142" s="153" t="s">
        <v>525</v>
      </c>
      <c r="D142" s="26"/>
      <c r="E142" s="25" t="s">
        <v>43</v>
      </c>
      <c r="F142" s="43" t="s">
        <v>30</v>
      </c>
      <c r="G142" s="27">
        <v>0</v>
      </c>
      <c r="H142" s="27">
        <v>0</v>
      </c>
      <c r="I142" s="27"/>
      <c r="J142" s="30"/>
      <c r="K142" s="74"/>
    </row>
    <row r="143" spans="1:11" s="44" customFormat="1">
      <c r="A143" s="105" t="s">
        <v>516</v>
      </c>
      <c r="B143" s="105" t="s">
        <v>15</v>
      </c>
      <c r="C143" s="159" t="s">
        <v>526</v>
      </c>
      <c r="D143" s="107"/>
      <c r="E143" s="116" t="s">
        <v>27</v>
      </c>
      <c r="F143" s="109" t="s">
        <v>5</v>
      </c>
      <c r="G143" s="110">
        <v>5000</v>
      </c>
      <c r="H143" s="110">
        <v>0</v>
      </c>
      <c r="I143" s="110"/>
      <c r="J143" s="113"/>
      <c r="K143" s="118"/>
    </row>
    <row r="144" spans="1:11" s="44" customFormat="1">
      <c r="A144" s="105" t="s">
        <v>517</v>
      </c>
      <c r="B144" s="105" t="s">
        <v>15</v>
      </c>
      <c r="C144" s="159" t="s">
        <v>527</v>
      </c>
      <c r="D144" s="107"/>
      <c r="E144" s="116" t="s">
        <v>26</v>
      </c>
      <c r="F144" s="109" t="s">
        <v>5</v>
      </c>
      <c r="G144" s="110">
        <v>50000</v>
      </c>
      <c r="H144" s="110">
        <v>0</v>
      </c>
      <c r="I144" s="110"/>
      <c r="J144" s="113"/>
      <c r="K144" s="118"/>
    </row>
    <row r="145" spans="1:11" s="44" customFormat="1">
      <c r="A145" s="105" t="s">
        <v>518</v>
      </c>
      <c r="B145" s="105" t="s">
        <v>15</v>
      </c>
      <c r="C145" s="159" t="s">
        <v>528</v>
      </c>
      <c r="D145" s="107"/>
      <c r="E145" s="116" t="s">
        <v>26</v>
      </c>
      <c r="F145" s="109" t="s">
        <v>5</v>
      </c>
      <c r="G145" s="110">
        <v>50000</v>
      </c>
      <c r="H145" s="110">
        <v>0</v>
      </c>
      <c r="I145" s="110"/>
      <c r="J145" s="113"/>
      <c r="K145" s="118"/>
    </row>
    <row r="146" spans="1:11" s="44" customFormat="1">
      <c r="A146" s="49" t="s">
        <v>519</v>
      </c>
      <c r="B146" s="49" t="s">
        <v>15</v>
      </c>
      <c r="C146" s="153" t="s">
        <v>529</v>
      </c>
      <c r="D146" s="26"/>
      <c r="E146" s="25" t="s">
        <v>43</v>
      </c>
      <c r="F146" s="43" t="s">
        <v>30</v>
      </c>
      <c r="G146" s="27">
        <v>0</v>
      </c>
      <c r="H146" s="27">
        <v>0</v>
      </c>
      <c r="I146" s="27"/>
      <c r="J146" s="30"/>
      <c r="K146" s="74"/>
    </row>
    <row r="147" spans="1:11" s="44" customFormat="1">
      <c r="A147" s="194" t="s">
        <v>520</v>
      </c>
      <c r="B147" s="194" t="s">
        <v>15</v>
      </c>
      <c r="C147" s="214" t="s">
        <v>530</v>
      </c>
      <c r="D147" s="216"/>
      <c r="E147" s="197" t="s">
        <v>43</v>
      </c>
      <c r="F147" s="198" t="s">
        <v>30</v>
      </c>
      <c r="G147" s="201">
        <v>14081.94</v>
      </c>
      <c r="H147" s="201">
        <v>0</v>
      </c>
      <c r="I147" s="201"/>
      <c r="J147" s="202"/>
      <c r="K147" s="217"/>
    </row>
    <row r="148" spans="1:11" s="44" customFormat="1">
      <c r="A148" s="175" t="s">
        <v>521</v>
      </c>
      <c r="B148" s="175" t="s">
        <v>15</v>
      </c>
      <c r="C148" s="215" t="s">
        <v>531</v>
      </c>
      <c r="D148" s="176"/>
      <c r="E148" s="218" t="s">
        <v>43</v>
      </c>
      <c r="F148" s="177" t="s">
        <v>30</v>
      </c>
      <c r="G148" s="178">
        <v>18400</v>
      </c>
      <c r="H148" s="178">
        <v>0</v>
      </c>
      <c r="I148" s="178"/>
      <c r="J148" s="179"/>
      <c r="K148" s="219"/>
    </row>
    <row r="149" spans="1:11" s="44" customFormat="1">
      <c r="A149" s="175" t="s">
        <v>522</v>
      </c>
      <c r="B149" s="175" t="s">
        <v>15</v>
      </c>
      <c r="C149" s="215" t="s">
        <v>532</v>
      </c>
      <c r="D149" s="176"/>
      <c r="E149" s="218" t="s">
        <v>43</v>
      </c>
      <c r="F149" s="177" t="s">
        <v>30</v>
      </c>
      <c r="G149" s="178">
        <v>37176.25</v>
      </c>
      <c r="H149" s="178">
        <v>0</v>
      </c>
      <c r="I149" s="178"/>
      <c r="J149" s="179"/>
      <c r="K149" s="219"/>
    </row>
    <row r="150" spans="1:11" s="44" customFormat="1">
      <c r="A150" s="175" t="s">
        <v>523</v>
      </c>
      <c r="B150" s="175" t="s">
        <v>15</v>
      </c>
      <c r="C150" s="215" t="s">
        <v>533</v>
      </c>
      <c r="D150" s="176"/>
      <c r="E150" s="218" t="s">
        <v>43</v>
      </c>
      <c r="F150" s="177" t="s">
        <v>30</v>
      </c>
      <c r="G150" s="178">
        <v>38400</v>
      </c>
      <c r="H150" s="178">
        <v>0</v>
      </c>
      <c r="I150" s="178"/>
      <c r="J150" s="179"/>
      <c r="K150" s="219"/>
    </row>
    <row r="151" spans="1:11" s="44" customFormat="1">
      <c r="A151" s="105" t="s">
        <v>524</v>
      </c>
      <c r="B151" s="105" t="s">
        <v>15</v>
      </c>
      <c r="C151" s="1" t="s">
        <v>534</v>
      </c>
      <c r="D151" s="107"/>
      <c r="E151" s="116" t="s">
        <v>35</v>
      </c>
      <c r="F151" s="109" t="s">
        <v>5</v>
      </c>
      <c r="G151" s="110">
        <v>9500</v>
      </c>
      <c r="H151" s="110">
        <v>0</v>
      </c>
      <c r="I151" s="110"/>
      <c r="J151" s="113"/>
      <c r="K151" s="118"/>
    </row>
    <row r="152" spans="1:11" s="44" customFormat="1">
      <c r="A152" s="85" t="s">
        <v>304</v>
      </c>
      <c r="B152" s="85" t="s">
        <v>16</v>
      </c>
      <c r="C152" s="86" t="s">
        <v>344</v>
      </c>
      <c r="D152" s="90"/>
      <c r="E152" s="86" t="s">
        <v>235</v>
      </c>
      <c r="F152" s="87" t="s">
        <v>5</v>
      </c>
      <c r="G152" s="88">
        <v>3147.98</v>
      </c>
      <c r="H152" s="88">
        <v>3147.98</v>
      </c>
      <c r="I152" s="88"/>
      <c r="J152" s="91"/>
      <c r="K152" s="92"/>
    </row>
    <row r="153" spans="1:11" s="44" customFormat="1">
      <c r="A153" s="40" t="s">
        <v>305</v>
      </c>
      <c r="B153" s="40" t="s">
        <v>16</v>
      </c>
      <c r="C153" s="71" t="s">
        <v>68</v>
      </c>
      <c r="D153" s="21"/>
      <c r="E153" s="8" t="s">
        <v>60</v>
      </c>
      <c r="F153" s="38" t="s">
        <v>5</v>
      </c>
      <c r="G153" s="9">
        <v>18308.5</v>
      </c>
      <c r="H153" s="9">
        <v>4578.2</v>
      </c>
      <c r="I153" s="9"/>
      <c r="J153" s="66"/>
      <c r="K153" s="10"/>
    </row>
    <row r="154" spans="1:11" s="44" customFormat="1">
      <c r="A154" s="40" t="s">
        <v>306</v>
      </c>
      <c r="B154" s="40" t="s">
        <v>16</v>
      </c>
      <c r="C154" s="67" t="s">
        <v>345</v>
      </c>
      <c r="D154" s="21"/>
      <c r="E154" s="8" t="s">
        <v>37</v>
      </c>
      <c r="F154" s="38" t="s">
        <v>5</v>
      </c>
      <c r="G154" s="9">
        <v>10000</v>
      </c>
      <c r="H154" s="9">
        <v>5000</v>
      </c>
      <c r="I154" s="9"/>
      <c r="J154" s="66"/>
      <c r="K154" s="10"/>
    </row>
    <row r="155" spans="1:11" s="44" customFormat="1">
      <c r="A155" s="40" t="s">
        <v>307</v>
      </c>
      <c r="B155" s="40" t="s">
        <v>16</v>
      </c>
      <c r="C155" s="80" t="s">
        <v>346</v>
      </c>
      <c r="D155" s="21"/>
      <c r="E155" s="8" t="s">
        <v>27</v>
      </c>
      <c r="F155" s="38" t="s">
        <v>5</v>
      </c>
      <c r="G155" s="9">
        <v>4960</v>
      </c>
      <c r="H155" s="9">
        <v>840</v>
      </c>
      <c r="I155" s="9"/>
      <c r="J155" s="66"/>
      <c r="K155" s="10"/>
    </row>
    <row r="156" spans="1:11" s="44" customFormat="1">
      <c r="A156" s="105" t="s">
        <v>308</v>
      </c>
      <c r="B156" s="105" t="s">
        <v>16</v>
      </c>
      <c r="C156" s="106" t="s">
        <v>47</v>
      </c>
      <c r="D156" s="107"/>
      <c r="E156" s="116" t="s">
        <v>28</v>
      </c>
      <c r="F156" s="109" t="s">
        <v>5</v>
      </c>
      <c r="G156" s="110">
        <v>2000</v>
      </c>
      <c r="H156" s="110">
        <v>0</v>
      </c>
      <c r="I156" s="110"/>
      <c r="J156" s="111"/>
      <c r="K156" s="112"/>
    </row>
    <row r="157" spans="1:11" s="44" customFormat="1">
      <c r="A157" s="105" t="s">
        <v>309</v>
      </c>
      <c r="B157" s="105" t="s">
        <v>16</v>
      </c>
      <c r="C157" s="1" t="s">
        <v>48</v>
      </c>
      <c r="D157" s="107"/>
      <c r="E157" s="116" t="s">
        <v>38</v>
      </c>
      <c r="F157" s="109" t="s">
        <v>5</v>
      </c>
      <c r="G157" s="110">
        <v>0</v>
      </c>
      <c r="H157" s="110">
        <v>0</v>
      </c>
      <c r="I157" s="110"/>
      <c r="J157" s="111"/>
      <c r="K157" s="112"/>
    </row>
    <row r="158" spans="1:11" s="44" customFormat="1">
      <c r="A158" s="105" t="s">
        <v>310</v>
      </c>
      <c r="B158" s="105" t="s">
        <v>16</v>
      </c>
      <c r="C158" s="106" t="s">
        <v>69</v>
      </c>
      <c r="D158" s="107"/>
      <c r="E158" s="116" t="s">
        <v>27</v>
      </c>
      <c r="F158" s="109" t="s">
        <v>5</v>
      </c>
      <c r="G158" s="110">
        <v>0</v>
      </c>
      <c r="H158" s="110">
        <v>0</v>
      </c>
      <c r="I158" s="110"/>
      <c r="J158" s="155"/>
      <c r="K158" s="112"/>
    </row>
    <row r="159" spans="1:11" s="44" customFormat="1">
      <c r="A159" s="85" t="s">
        <v>311</v>
      </c>
      <c r="B159" s="85" t="s">
        <v>16</v>
      </c>
      <c r="C159" s="89" t="s">
        <v>70</v>
      </c>
      <c r="D159" s="90"/>
      <c r="E159" s="86" t="s">
        <v>37</v>
      </c>
      <c r="F159" s="87" t="s">
        <v>5</v>
      </c>
      <c r="G159" s="88">
        <v>2500</v>
      </c>
      <c r="H159" s="88">
        <v>2500</v>
      </c>
      <c r="I159" s="88"/>
      <c r="J159" s="87"/>
      <c r="K159" s="92"/>
    </row>
    <row r="160" spans="1:11" s="44" customFormat="1">
      <c r="A160" s="85" t="s">
        <v>312</v>
      </c>
      <c r="B160" s="85" t="s">
        <v>16</v>
      </c>
      <c r="C160" s="89" t="s">
        <v>71</v>
      </c>
      <c r="D160" s="90"/>
      <c r="E160" s="86" t="s">
        <v>37</v>
      </c>
      <c r="F160" s="87" t="s">
        <v>5</v>
      </c>
      <c r="G160" s="88">
        <v>5000</v>
      </c>
      <c r="H160" s="88">
        <v>5000</v>
      </c>
      <c r="I160" s="88"/>
      <c r="J160" s="87"/>
      <c r="K160" s="92"/>
    </row>
    <row r="161" spans="1:11" s="44" customFormat="1">
      <c r="A161" s="163" t="s">
        <v>313</v>
      </c>
      <c r="B161" s="163" t="s">
        <v>16</v>
      </c>
      <c r="C161" s="48" t="s">
        <v>72</v>
      </c>
      <c r="D161" s="164"/>
      <c r="E161" s="165" t="s">
        <v>39</v>
      </c>
      <c r="F161" s="166" t="s">
        <v>5</v>
      </c>
      <c r="G161" s="167">
        <v>0</v>
      </c>
      <c r="H161" s="167">
        <v>0</v>
      </c>
      <c r="I161" s="167"/>
      <c r="J161" s="166"/>
      <c r="K161" s="168"/>
    </row>
    <row r="162" spans="1:11" s="44" customFormat="1">
      <c r="A162" s="54" t="s">
        <v>314</v>
      </c>
      <c r="B162" s="54" t="s">
        <v>16</v>
      </c>
      <c r="C162" s="48" t="s">
        <v>73</v>
      </c>
      <c r="D162" s="17"/>
      <c r="E162" s="6" t="s">
        <v>237</v>
      </c>
      <c r="F162" s="42" t="s">
        <v>5</v>
      </c>
      <c r="G162" s="7">
        <v>0</v>
      </c>
      <c r="H162" s="7">
        <v>0</v>
      </c>
      <c r="I162" s="7"/>
      <c r="J162" s="42"/>
      <c r="K162" s="20"/>
    </row>
    <row r="163" spans="1:11" s="44" customFormat="1">
      <c r="A163" s="105" t="s">
        <v>315</v>
      </c>
      <c r="B163" s="105" t="s">
        <v>16</v>
      </c>
      <c r="C163" s="106" t="s">
        <v>74</v>
      </c>
      <c r="D163" s="111"/>
      <c r="E163" s="116" t="s">
        <v>28</v>
      </c>
      <c r="F163" s="109" t="s">
        <v>5</v>
      </c>
      <c r="G163" s="117">
        <v>12862</v>
      </c>
      <c r="H163" s="119">
        <v>0</v>
      </c>
      <c r="I163" s="110"/>
      <c r="J163" s="109"/>
      <c r="K163" s="112"/>
    </row>
    <row r="164" spans="1:11" s="44" customFormat="1">
      <c r="A164" s="54" t="s">
        <v>316</v>
      </c>
      <c r="B164" s="54" t="s">
        <v>16</v>
      </c>
      <c r="C164" s="157" t="s">
        <v>75</v>
      </c>
      <c r="D164" s="16"/>
      <c r="E164" s="6" t="s">
        <v>27</v>
      </c>
      <c r="F164" s="42" t="s">
        <v>5</v>
      </c>
      <c r="G164" s="41">
        <v>0</v>
      </c>
      <c r="H164" s="55">
        <v>0</v>
      </c>
      <c r="I164" s="7"/>
      <c r="J164" s="42"/>
      <c r="K164" s="20"/>
    </row>
    <row r="165" spans="1:11" s="44" customFormat="1">
      <c r="A165" s="54" t="s">
        <v>317</v>
      </c>
      <c r="B165" s="54" t="s">
        <v>16</v>
      </c>
      <c r="C165" s="48" t="s">
        <v>348</v>
      </c>
      <c r="D165" s="17"/>
      <c r="E165" s="6" t="s">
        <v>27</v>
      </c>
      <c r="F165" s="42" t="s">
        <v>5</v>
      </c>
      <c r="G165" s="7">
        <v>0</v>
      </c>
      <c r="H165" s="7">
        <v>0</v>
      </c>
      <c r="I165" s="7"/>
      <c r="J165" s="42"/>
      <c r="K165" s="20"/>
    </row>
    <row r="166" spans="1:11" s="44" customFormat="1">
      <c r="A166" s="105" t="s">
        <v>318</v>
      </c>
      <c r="B166" s="105" t="s">
        <v>16</v>
      </c>
      <c r="C166" s="106" t="s">
        <v>349</v>
      </c>
      <c r="D166" s="107"/>
      <c r="E166" s="116" t="s">
        <v>37</v>
      </c>
      <c r="F166" s="109" t="s">
        <v>5</v>
      </c>
      <c r="G166" s="110">
        <v>10000</v>
      </c>
      <c r="H166" s="110">
        <v>0</v>
      </c>
      <c r="I166" s="110"/>
      <c r="J166" s="156"/>
      <c r="K166" s="112"/>
    </row>
    <row r="167" spans="1:11" s="44" customFormat="1">
      <c r="A167" s="105" t="s">
        <v>319</v>
      </c>
      <c r="B167" s="105" t="s">
        <v>16</v>
      </c>
      <c r="C167" s="131" t="s">
        <v>80</v>
      </c>
      <c r="D167" s="107"/>
      <c r="E167" s="116" t="s">
        <v>28</v>
      </c>
      <c r="F167" s="109" t="s">
        <v>5</v>
      </c>
      <c r="G167" s="110">
        <v>2000</v>
      </c>
      <c r="H167" s="110">
        <v>0</v>
      </c>
      <c r="I167" s="110"/>
      <c r="J167" s="156"/>
      <c r="K167" s="112"/>
    </row>
    <row r="168" spans="1:11" s="44" customFormat="1">
      <c r="A168" s="54" t="s">
        <v>320</v>
      </c>
      <c r="B168" s="54" t="s">
        <v>16</v>
      </c>
      <c r="C168" s="48" t="s">
        <v>25</v>
      </c>
      <c r="D168" s="17"/>
      <c r="E168" s="6" t="s">
        <v>27</v>
      </c>
      <c r="F168" s="42" t="s">
        <v>5</v>
      </c>
      <c r="G168" s="7">
        <v>0</v>
      </c>
      <c r="H168" s="7">
        <v>0</v>
      </c>
      <c r="I168" s="7"/>
      <c r="J168" s="158"/>
      <c r="K168" s="20"/>
    </row>
    <row r="169" spans="1:11" s="44" customFormat="1">
      <c r="A169" s="85" t="s">
        <v>321</v>
      </c>
      <c r="B169" s="85" t="s">
        <v>16</v>
      </c>
      <c r="C169" s="102" t="s">
        <v>79</v>
      </c>
      <c r="D169" s="90"/>
      <c r="E169" s="86" t="s">
        <v>37</v>
      </c>
      <c r="F169" s="87" t="s">
        <v>5</v>
      </c>
      <c r="G169" s="88">
        <v>2500</v>
      </c>
      <c r="H169" s="88">
        <v>2500</v>
      </c>
      <c r="I169" s="88"/>
      <c r="J169" s="103"/>
      <c r="K169" s="92"/>
    </row>
    <row r="170" spans="1:11" s="44" customFormat="1">
      <c r="A170" s="54" t="s">
        <v>322</v>
      </c>
      <c r="B170" s="54" t="s">
        <v>16</v>
      </c>
      <c r="C170" s="48" t="s">
        <v>362</v>
      </c>
      <c r="D170" s="17"/>
      <c r="E170" s="6" t="s">
        <v>101</v>
      </c>
      <c r="F170" s="42" t="s">
        <v>5</v>
      </c>
      <c r="G170" s="7">
        <v>0</v>
      </c>
      <c r="H170" s="7">
        <v>0</v>
      </c>
      <c r="I170" s="7"/>
      <c r="J170" s="158"/>
      <c r="K170" s="20"/>
    </row>
    <row r="171" spans="1:11" s="44" customFormat="1">
      <c r="A171" s="54" t="s">
        <v>323</v>
      </c>
      <c r="B171" s="54" t="s">
        <v>16</v>
      </c>
      <c r="C171" s="6" t="s">
        <v>93</v>
      </c>
      <c r="D171" s="17"/>
      <c r="E171" s="6" t="s">
        <v>37</v>
      </c>
      <c r="F171" s="42" t="s">
        <v>5</v>
      </c>
      <c r="G171" s="7">
        <v>0</v>
      </c>
      <c r="H171" s="7">
        <v>0</v>
      </c>
      <c r="I171" s="7"/>
      <c r="J171" s="158"/>
      <c r="K171" s="20"/>
    </row>
    <row r="172" spans="1:11" s="44" customFormat="1">
      <c r="A172" s="40" t="s">
        <v>324</v>
      </c>
      <c r="B172" s="40" t="s">
        <v>16</v>
      </c>
      <c r="C172" s="8" t="s">
        <v>94</v>
      </c>
      <c r="D172" s="21"/>
      <c r="E172" s="8" t="s">
        <v>39</v>
      </c>
      <c r="F172" s="38" t="s">
        <v>5</v>
      </c>
      <c r="G172" s="9">
        <v>3000</v>
      </c>
      <c r="H172" s="9">
        <v>1939.71</v>
      </c>
      <c r="I172" s="9"/>
      <c r="J172" s="84"/>
      <c r="K172" s="10"/>
    </row>
    <row r="173" spans="1:11" s="44" customFormat="1">
      <c r="A173" s="40" t="s">
        <v>325</v>
      </c>
      <c r="B173" s="40" t="s">
        <v>16</v>
      </c>
      <c r="C173" s="8" t="s">
        <v>95</v>
      </c>
      <c r="D173" s="21"/>
      <c r="E173" s="8" t="s">
        <v>27</v>
      </c>
      <c r="F173" s="38" t="s">
        <v>5</v>
      </c>
      <c r="G173" s="9">
        <v>15000</v>
      </c>
      <c r="H173" s="9">
        <v>12419.16</v>
      </c>
      <c r="I173" s="9"/>
      <c r="J173" s="84"/>
      <c r="K173" s="10"/>
    </row>
    <row r="174" spans="1:11" s="44" customFormat="1">
      <c r="A174" s="85" t="s">
        <v>326</v>
      </c>
      <c r="B174" s="85" t="s">
        <v>16</v>
      </c>
      <c r="C174" s="86" t="s">
        <v>66</v>
      </c>
      <c r="D174" s="90"/>
      <c r="E174" s="86" t="s">
        <v>26</v>
      </c>
      <c r="F174" s="87" t="s">
        <v>5</v>
      </c>
      <c r="G174" s="88">
        <v>5005.21</v>
      </c>
      <c r="H174" s="88">
        <v>5005.21</v>
      </c>
      <c r="I174" s="88"/>
      <c r="J174" s="103"/>
      <c r="K174" s="92"/>
    </row>
    <row r="175" spans="1:11" s="44" customFormat="1">
      <c r="A175" s="105" t="s">
        <v>327</v>
      </c>
      <c r="B175" s="105" t="s">
        <v>16</v>
      </c>
      <c r="C175" s="159" t="s">
        <v>360</v>
      </c>
      <c r="D175" s="107"/>
      <c r="E175" s="116" t="s">
        <v>28</v>
      </c>
      <c r="F175" s="109" t="s">
        <v>5</v>
      </c>
      <c r="G175" s="110">
        <v>14574.6</v>
      </c>
      <c r="H175" s="110">
        <v>0</v>
      </c>
      <c r="I175" s="110"/>
      <c r="J175" s="156"/>
      <c r="K175" s="112"/>
    </row>
    <row r="176" spans="1:11" s="44" customFormat="1">
      <c r="A176" s="85" t="s">
        <v>328</v>
      </c>
      <c r="B176" s="85" t="s">
        <v>16</v>
      </c>
      <c r="C176" s="86" t="s">
        <v>361</v>
      </c>
      <c r="D176" s="90"/>
      <c r="E176" s="86" t="s">
        <v>363</v>
      </c>
      <c r="F176" s="87" t="s">
        <v>5</v>
      </c>
      <c r="G176" s="88">
        <v>7280</v>
      </c>
      <c r="H176" s="88">
        <v>7280</v>
      </c>
      <c r="I176" s="88"/>
      <c r="J176" s="103"/>
      <c r="K176" s="92"/>
    </row>
    <row r="177" spans="1:11" s="44" customFormat="1">
      <c r="A177" s="85" t="s">
        <v>329</v>
      </c>
      <c r="B177" s="85" t="s">
        <v>16</v>
      </c>
      <c r="C177" s="86" t="s">
        <v>347</v>
      </c>
      <c r="D177" s="90"/>
      <c r="E177" s="86"/>
      <c r="F177" s="87" t="s">
        <v>5</v>
      </c>
      <c r="G177" s="88">
        <v>2502</v>
      </c>
      <c r="H177" s="88">
        <v>2502</v>
      </c>
      <c r="I177" s="88"/>
      <c r="J177" s="103"/>
      <c r="K177" s="92"/>
    </row>
    <row r="178" spans="1:11" s="44" customFormat="1">
      <c r="A178" s="40" t="s">
        <v>330</v>
      </c>
      <c r="B178" s="40" t="s">
        <v>16</v>
      </c>
      <c r="C178" s="67" t="s">
        <v>25</v>
      </c>
      <c r="D178" s="21"/>
      <c r="E178" s="8" t="s">
        <v>27</v>
      </c>
      <c r="F178" s="38" t="s">
        <v>5</v>
      </c>
      <c r="G178" s="9">
        <v>15000</v>
      </c>
      <c r="H178" s="9">
        <v>12000</v>
      </c>
      <c r="I178" s="9"/>
      <c r="J178" s="84"/>
      <c r="K178" s="10"/>
    </row>
    <row r="179" spans="1:11" s="44" customFormat="1">
      <c r="A179" s="105" t="s">
        <v>331</v>
      </c>
      <c r="B179" s="105" t="s">
        <v>16</v>
      </c>
      <c r="C179" s="106" t="s">
        <v>67</v>
      </c>
      <c r="D179" s="107"/>
      <c r="E179" s="116" t="s">
        <v>237</v>
      </c>
      <c r="F179" s="109" t="s">
        <v>5</v>
      </c>
      <c r="G179" s="110">
        <v>11000</v>
      </c>
      <c r="H179" s="110">
        <v>0</v>
      </c>
      <c r="I179" s="110"/>
      <c r="J179" s="156"/>
      <c r="K179" s="112"/>
    </row>
    <row r="180" spans="1:11" s="44" customFormat="1">
      <c r="A180" s="54" t="s">
        <v>332</v>
      </c>
      <c r="B180" s="54" t="s">
        <v>16</v>
      </c>
      <c r="C180" s="6" t="s">
        <v>95</v>
      </c>
      <c r="D180" s="17"/>
      <c r="E180" s="6" t="s">
        <v>27</v>
      </c>
      <c r="F180" s="42" t="s">
        <v>5</v>
      </c>
      <c r="G180" s="7">
        <v>0</v>
      </c>
      <c r="H180" s="7">
        <v>0</v>
      </c>
      <c r="I180" s="7"/>
      <c r="J180" s="158"/>
      <c r="K180" s="76"/>
    </row>
    <row r="181" spans="1:11" s="44" customFormat="1">
      <c r="A181" s="49" t="s">
        <v>333</v>
      </c>
      <c r="B181" s="49" t="s">
        <v>16</v>
      </c>
      <c r="C181" s="160" t="s">
        <v>359</v>
      </c>
      <c r="D181" s="26"/>
      <c r="E181" s="25" t="s">
        <v>43</v>
      </c>
      <c r="F181" s="43" t="s">
        <v>30</v>
      </c>
      <c r="G181" s="27">
        <v>0</v>
      </c>
      <c r="H181" s="27">
        <v>0</v>
      </c>
      <c r="I181" s="27"/>
      <c r="J181" s="79"/>
      <c r="K181" s="74"/>
    </row>
    <row r="182" spans="1:11" s="44" customFormat="1">
      <c r="A182" s="49" t="s">
        <v>334</v>
      </c>
      <c r="B182" s="49" t="s">
        <v>16</v>
      </c>
      <c r="C182" s="160" t="s">
        <v>358</v>
      </c>
      <c r="D182" s="26"/>
      <c r="E182" s="25" t="s">
        <v>43</v>
      </c>
      <c r="F182" s="43" t="s">
        <v>30</v>
      </c>
      <c r="G182" s="27">
        <v>0</v>
      </c>
      <c r="H182" s="27">
        <v>0</v>
      </c>
      <c r="I182" s="27"/>
      <c r="J182" s="79"/>
      <c r="K182" s="74"/>
    </row>
    <row r="183" spans="1:11" s="44" customFormat="1">
      <c r="A183" s="49" t="s">
        <v>335</v>
      </c>
      <c r="B183" s="49" t="s">
        <v>16</v>
      </c>
      <c r="C183" s="160" t="s">
        <v>357</v>
      </c>
      <c r="D183" s="26"/>
      <c r="E183" s="25" t="s">
        <v>43</v>
      </c>
      <c r="F183" s="43" t="s">
        <v>30</v>
      </c>
      <c r="G183" s="27">
        <v>0</v>
      </c>
      <c r="H183" s="27">
        <v>0</v>
      </c>
      <c r="I183" s="27"/>
      <c r="J183" s="79"/>
      <c r="K183" s="74"/>
    </row>
    <row r="184" spans="1:11" s="44" customFormat="1">
      <c r="A184" s="49" t="s">
        <v>336</v>
      </c>
      <c r="B184" s="49" t="s">
        <v>16</v>
      </c>
      <c r="C184" s="160" t="s">
        <v>356</v>
      </c>
      <c r="D184" s="26"/>
      <c r="E184" s="25" t="s">
        <v>43</v>
      </c>
      <c r="F184" s="43" t="s">
        <v>30</v>
      </c>
      <c r="G184" s="27">
        <v>0</v>
      </c>
      <c r="H184" s="27">
        <v>0</v>
      </c>
      <c r="I184" s="27"/>
      <c r="J184" s="79"/>
      <c r="K184" s="74"/>
    </row>
    <row r="185" spans="1:11" s="44" customFormat="1">
      <c r="A185" s="49" t="s">
        <v>337</v>
      </c>
      <c r="B185" s="49" t="s">
        <v>16</v>
      </c>
      <c r="C185" s="160" t="s">
        <v>355</v>
      </c>
      <c r="D185" s="26"/>
      <c r="E185" s="25" t="s">
        <v>43</v>
      </c>
      <c r="F185" s="43" t="s">
        <v>30</v>
      </c>
      <c r="G185" s="27">
        <v>0</v>
      </c>
      <c r="H185" s="27">
        <v>0</v>
      </c>
      <c r="I185" s="27"/>
      <c r="J185" s="79"/>
      <c r="K185" s="74"/>
    </row>
    <row r="186" spans="1:11" s="44" customFormat="1">
      <c r="A186" s="49" t="s">
        <v>338</v>
      </c>
      <c r="B186" s="49" t="s">
        <v>16</v>
      </c>
      <c r="C186" s="160" t="s">
        <v>354</v>
      </c>
      <c r="D186" s="26"/>
      <c r="E186" s="25" t="s">
        <v>43</v>
      </c>
      <c r="F186" s="43" t="s">
        <v>30</v>
      </c>
      <c r="G186" s="27">
        <v>0</v>
      </c>
      <c r="H186" s="27">
        <v>0</v>
      </c>
      <c r="I186" s="27"/>
      <c r="J186" s="79"/>
      <c r="K186" s="74"/>
    </row>
    <row r="187" spans="1:11" s="44" customFormat="1">
      <c r="A187" s="54" t="s">
        <v>339</v>
      </c>
      <c r="B187" s="54" t="s">
        <v>16</v>
      </c>
      <c r="C187" s="161" t="s">
        <v>353</v>
      </c>
      <c r="D187" s="17"/>
      <c r="E187" s="6" t="s">
        <v>237</v>
      </c>
      <c r="F187" s="42" t="s">
        <v>5</v>
      </c>
      <c r="G187" s="7">
        <v>0</v>
      </c>
      <c r="H187" s="7">
        <v>0</v>
      </c>
      <c r="I187" s="7"/>
      <c r="J187" s="158"/>
      <c r="K187" s="76"/>
    </row>
    <row r="188" spans="1:11" s="44" customFormat="1">
      <c r="A188" s="49" t="s">
        <v>340</v>
      </c>
      <c r="B188" s="49" t="s">
        <v>16</v>
      </c>
      <c r="C188" s="160" t="s">
        <v>352</v>
      </c>
      <c r="D188" s="26"/>
      <c r="E188" s="25" t="s">
        <v>43</v>
      </c>
      <c r="F188" s="43" t="s">
        <v>30</v>
      </c>
      <c r="G188" s="27">
        <v>0</v>
      </c>
      <c r="H188" s="27">
        <v>0</v>
      </c>
      <c r="I188" s="27"/>
      <c r="J188" s="79"/>
      <c r="K188" s="74"/>
    </row>
    <row r="189" spans="1:11" s="44" customFormat="1">
      <c r="A189" s="49" t="s">
        <v>341</v>
      </c>
      <c r="B189" s="49" t="s">
        <v>16</v>
      </c>
      <c r="C189" s="160" t="s">
        <v>351</v>
      </c>
      <c r="D189" s="26"/>
      <c r="E189" s="25" t="s">
        <v>43</v>
      </c>
      <c r="F189" s="43" t="s">
        <v>30</v>
      </c>
      <c r="G189" s="27">
        <v>0</v>
      </c>
      <c r="H189" s="27">
        <v>0</v>
      </c>
      <c r="I189" s="27"/>
      <c r="J189" s="79"/>
      <c r="K189" s="74"/>
    </row>
    <row r="190" spans="1:11" s="44" customFormat="1">
      <c r="A190" s="105" t="s">
        <v>342</v>
      </c>
      <c r="B190" s="105" t="s">
        <v>16</v>
      </c>
      <c r="C190" s="162" t="s">
        <v>350</v>
      </c>
      <c r="D190" s="107"/>
      <c r="E190" s="116" t="s">
        <v>27</v>
      </c>
      <c r="F190" s="109" t="s">
        <v>5</v>
      </c>
      <c r="G190" s="110">
        <v>41065.65</v>
      </c>
      <c r="H190" s="110">
        <v>0</v>
      </c>
      <c r="I190" s="110"/>
      <c r="J190" s="156"/>
      <c r="K190" s="118"/>
    </row>
    <row r="191" spans="1:11" s="44" customFormat="1">
      <c r="A191" s="194" t="s">
        <v>343</v>
      </c>
      <c r="B191" s="194" t="s">
        <v>16</v>
      </c>
      <c r="C191" s="221" t="s">
        <v>539</v>
      </c>
      <c r="D191" s="216"/>
      <c r="E191" s="197" t="s">
        <v>43</v>
      </c>
      <c r="F191" s="198" t="s">
        <v>30</v>
      </c>
      <c r="G191" s="201">
        <v>78800</v>
      </c>
      <c r="H191" s="201">
        <v>0</v>
      </c>
      <c r="I191" s="201"/>
      <c r="J191" s="220"/>
      <c r="K191" s="217"/>
    </row>
    <row r="192" spans="1:11" s="44" customFormat="1">
      <c r="A192" s="194" t="s">
        <v>468</v>
      </c>
      <c r="B192" s="194" t="s">
        <v>16</v>
      </c>
      <c r="C192" s="221" t="s">
        <v>540</v>
      </c>
      <c r="D192" s="216"/>
      <c r="E192" s="197" t="s">
        <v>43</v>
      </c>
      <c r="F192" s="198" t="s">
        <v>30</v>
      </c>
      <c r="G192" s="201">
        <v>100000</v>
      </c>
      <c r="H192" s="201">
        <v>0</v>
      </c>
      <c r="I192" s="201"/>
      <c r="J192" s="220"/>
      <c r="K192" s="217"/>
    </row>
    <row r="193" spans="1:11" s="44" customFormat="1">
      <c r="A193" s="105" t="s">
        <v>469</v>
      </c>
      <c r="B193" s="105" t="s">
        <v>16</v>
      </c>
      <c r="C193" s="116" t="s">
        <v>470</v>
      </c>
      <c r="D193" s="107"/>
      <c r="E193" s="116" t="s">
        <v>36</v>
      </c>
      <c r="F193" s="109" t="s">
        <v>5</v>
      </c>
      <c r="G193" s="110">
        <v>5000</v>
      </c>
      <c r="H193" s="110">
        <v>0</v>
      </c>
      <c r="I193" s="110"/>
      <c r="J193" s="156"/>
      <c r="K193" s="118"/>
    </row>
    <row r="194" spans="1:11" s="44" customFormat="1">
      <c r="A194" s="105" t="s">
        <v>535</v>
      </c>
      <c r="B194" s="105" t="s">
        <v>16</v>
      </c>
      <c r="C194" s="116" t="s">
        <v>537</v>
      </c>
      <c r="D194" s="107"/>
      <c r="E194" s="116" t="s">
        <v>37</v>
      </c>
      <c r="F194" s="109" t="s">
        <v>5</v>
      </c>
      <c r="G194" s="110">
        <v>40000</v>
      </c>
      <c r="H194" s="110">
        <v>0</v>
      </c>
      <c r="I194" s="110"/>
      <c r="J194" s="156"/>
      <c r="K194" s="118"/>
    </row>
    <row r="195" spans="1:11" s="44" customFormat="1">
      <c r="A195" s="105" t="s">
        <v>536</v>
      </c>
      <c r="B195" s="105" t="s">
        <v>16</v>
      </c>
      <c r="C195" s="116" t="s">
        <v>538</v>
      </c>
      <c r="D195" s="107"/>
      <c r="E195" s="116" t="s">
        <v>27</v>
      </c>
      <c r="F195" s="109" t="s">
        <v>5</v>
      </c>
      <c r="G195" s="110">
        <v>10000</v>
      </c>
      <c r="H195" s="110">
        <v>0</v>
      </c>
      <c r="I195" s="110"/>
      <c r="J195" s="156"/>
      <c r="K195" s="118"/>
    </row>
    <row r="196" spans="1:11" s="52" customFormat="1">
      <c r="A196" s="105" t="s">
        <v>374</v>
      </c>
      <c r="B196" s="105" t="s">
        <v>14</v>
      </c>
      <c r="C196" s="131" t="s">
        <v>103</v>
      </c>
      <c r="D196" s="107"/>
      <c r="E196" s="116" t="s">
        <v>35</v>
      </c>
      <c r="F196" s="109" t="s">
        <v>5</v>
      </c>
      <c r="G196" s="110">
        <v>14449</v>
      </c>
      <c r="H196" s="110">
        <v>0</v>
      </c>
      <c r="I196" s="110"/>
      <c r="J196" s="111"/>
      <c r="K196" s="112"/>
    </row>
    <row r="197" spans="1:11" s="52" customFormat="1">
      <c r="A197" s="105" t="s">
        <v>375</v>
      </c>
      <c r="B197" s="105" t="s">
        <v>14</v>
      </c>
      <c r="C197" s="131" t="s">
        <v>104</v>
      </c>
      <c r="D197" s="107"/>
      <c r="E197" s="116" t="s">
        <v>27</v>
      </c>
      <c r="F197" s="109" t="s">
        <v>5</v>
      </c>
      <c r="G197" s="110">
        <v>10000</v>
      </c>
      <c r="H197" s="110">
        <v>0</v>
      </c>
      <c r="I197" s="110"/>
      <c r="J197" s="113"/>
      <c r="K197" s="112"/>
    </row>
    <row r="198" spans="1:11" s="52" customFormat="1">
      <c r="A198" s="111" t="s">
        <v>376</v>
      </c>
      <c r="B198" s="105" t="s">
        <v>14</v>
      </c>
      <c r="C198" s="131" t="s">
        <v>105</v>
      </c>
      <c r="D198" s="107"/>
      <c r="E198" s="116" t="s">
        <v>27</v>
      </c>
      <c r="F198" s="109" t="s">
        <v>5</v>
      </c>
      <c r="G198" s="110">
        <v>5000</v>
      </c>
      <c r="H198" s="110">
        <v>0</v>
      </c>
      <c r="I198" s="111"/>
      <c r="J198" s="113"/>
      <c r="K198" s="111"/>
    </row>
    <row r="199" spans="1:11" s="52" customFormat="1">
      <c r="A199" s="16" t="s">
        <v>377</v>
      </c>
      <c r="B199" s="54" t="s">
        <v>14</v>
      </c>
      <c r="C199" s="223" t="s">
        <v>106</v>
      </c>
      <c r="D199" s="17"/>
      <c r="E199" s="6" t="s">
        <v>28</v>
      </c>
      <c r="F199" s="42" t="s">
        <v>5</v>
      </c>
      <c r="G199" s="7">
        <v>0</v>
      </c>
      <c r="H199" s="7">
        <v>0</v>
      </c>
      <c r="I199" s="16"/>
      <c r="J199" s="24"/>
      <c r="K199" s="16"/>
    </row>
    <row r="200" spans="1:11" s="52" customFormat="1">
      <c r="A200" s="54" t="s">
        <v>378</v>
      </c>
      <c r="B200" s="54" t="s">
        <v>14</v>
      </c>
      <c r="C200" s="223" t="s">
        <v>107</v>
      </c>
      <c r="D200" s="17"/>
      <c r="E200" s="6" t="s">
        <v>28</v>
      </c>
      <c r="F200" s="42" t="s">
        <v>5</v>
      </c>
      <c r="G200" s="7">
        <v>0</v>
      </c>
      <c r="H200" s="7">
        <v>0</v>
      </c>
      <c r="I200" s="7"/>
      <c r="J200" s="24"/>
      <c r="K200" s="20"/>
    </row>
    <row r="201" spans="1:11" s="52" customFormat="1">
      <c r="A201" s="105" t="s">
        <v>379</v>
      </c>
      <c r="B201" s="105" t="s">
        <v>14</v>
      </c>
      <c r="C201" s="131" t="s">
        <v>108</v>
      </c>
      <c r="D201" s="107"/>
      <c r="E201" s="116" t="s">
        <v>27</v>
      </c>
      <c r="F201" s="109" t="s">
        <v>5</v>
      </c>
      <c r="G201" s="110">
        <v>71590.97</v>
      </c>
      <c r="H201" s="110">
        <v>0</v>
      </c>
      <c r="I201" s="110"/>
      <c r="J201" s="113"/>
      <c r="K201" s="112"/>
    </row>
    <row r="202" spans="1:11" s="52" customFormat="1">
      <c r="A202" s="105" t="s">
        <v>380</v>
      </c>
      <c r="B202" s="105" t="s">
        <v>14</v>
      </c>
      <c r="C202" s="131" t="s">
        <v>109</v>
      </c>
      <c r="D202" s="107"/>
      <c r="E202" s="116" t="s">
        <v>27</v>
      </c>
      <c r="F202" s="109" t="s">
        <v>5</v>
      </c>
      <c r="G202" s="110">
        <v>50000</v>
      </c>
      <c r="H202" s="110">
        <v>0</v>
      </c>
      <c r="I202" s="110"/>
      <c r="J202" s="113"/>
      <c r="K202" s="112"/>
    </row>
    <row r="203" spans="1:11" s="52" customFormat="1">
      <c r="A203" s="49" t="s">
        <v>381</v>
      </c>
      <c r="B203" s="49" t="s">
        <v>14</v>
      </c>
      <c r="C203" s="81" t="s">
        <v>368</v>
      </c>
      <c r="D203" s="26"/>
      <c r="E203" s="25" t="s">
        <v>43</v>
      </c>
      <c r="F203" s="43" t="s">
        <v>30</v>
      </c>
      <c r="G203" s="27">
        <v>0</v>
      </c>
      <c r="H203" s="27">
        <v>0</v>
      </c>
      <c r="I203" s="27"/>
      <c r="J203" s="30"/>
      <c r="K203" s="29"/>
    </row>
    <row r="204" spans="1:11" s="52" customFormat="1">
      <c r="A204" s="49" t="s">
        <v>382</v>
      </c>
      <c r="B204" s="49" t="s">
        <v>14</v>
      </c>
      <c r="C204" s="81" t="s">
        <v>369</v>
      </c>
      <c r="D204" s="26"/>
      <c r="E204" s="25" t="s">
        <v>43</v>
      </c>
      <c r="F204" s="43" t="s">
        <v>30</v>
      </c>
      <c r="G204" s="27">
        <v>0</v>
      </c>
      <c r="H204" s="27">
        <v>0</v>
      </c>
      <c r="I204" s="27"/>
      <c r="J204" s="30"/>
      <c r="K204" s="29"/>
    </row>
    <row r="205" spans="1:11" s="52" customFormat="1">
      <c r="A205" s="49" t="s">
        <v>383</v>
      </c>
      <c r="B205" s="49" t="s">
        <v>14</v>
      </c>
      <c r="C205" s="81" t="s">
        <v>370</v>
      </c>
      <c r="D205" s="26"/>
      <c r="E205" s="25" t="s">
        <v>43</v>
      </c>
      <c r="F205" s="43" t="s">
        <v>30</v>
      </c>
      <c r="G205" s="27">
        <v>0</v>
      </c>
      <c r="H205" s="27">
        <v>0</v>
      </c>
      <c r="I205" s="27"/>
      <c r="J205" s="30"/>
      <c r="K205" s="29"/>
    </row>
    <row r="206" spans="1:11" s="52" customFormat="1">
      <c r="A206" s="85" t="s">
        <v>384</v>
      </c>
      <c r="B206" s="85" t="s">
        <v>14</v>
      </c>
      <c r="C206" s="102" t="s">
        <v>364</v>
      </c>
      <c r="D206" s="90"/>
      <c r="E206" s="86" t="s">
        <v>76</v>
      </c>
      <c r="F206" s="87" t="s">
        <v>5</v>
      </c>
      <c r="G206" s="88">
        <v>23800</v>
      </c>
      <c r="H206" s="88">
        <v>23800</v>
      </c>
      <c r="I206" s="88"/>
      <c r="J206" s="93"/>
      <c r="K206" s="94"/>
    </row>
    <row r="207" spans="1:11" s="52" customFormat="1">
      <c r="A207" s="175" t="s">
        <v>385</v>
      </c>
      <c r="B207" s="175" t="s">
        <v>14</v>
      </c>
      <c r="C207" s="224" t="s">
        <v>365</v>
      </c>
      <c r="D207" s="176"/>
      <c r="E207" s="218" t="s">
        <v>27</v>
      </c>
      <c r="F207" s="177" t="s">
        <v>5</v>
      </c>
      <c r="G207" s="178">
        <v>100000</v>
      </c>
      <c r="H207" s="178">
        <v>100000</v>
      </c>
      <c r="I207" s="178"/>
      <c r="J207" s="179"/>
      <c r="K207" s="219"/>
    </row>
    <row r="208" spans="1:11" s="52" customFormat="1">
      <c r="A208" s="40" t="s">
        <v>386</v>
      </c>
      <c r="B208" s="40" t="s">
        <v>14</v>
      </c>
      <c r="C208" s="180" t="s">
        <v>287</v>
      </c>
      <c r="D208" s="21"/>
      <c r="E208" s="8" t="s">
        <v>27</v>
      </c>
      <c r="F208" s="38" t="s">
        <v>5</v>
      </c>
      <c r="G208" s="9">
        <v>30000</v>
      </c>
      <c r="H208" s="9">
        <v>10000</v>
      </c>
      <c r="I208" s="9"/>
      <c r="J208" s="22"/>
      <c r="K208" s="82"/>
    </row>
    <row r="209" spans="1:11" s="52" customFormat="1">
      <c r="A209" s="105" t="s">
        <v>387</v>
      </c>
      <c r="B209" s="105" t="s">
        <v>14</v>
      </c>
      <c r="C209" s="131" t="s">
        <v>366</v>
      </c>
      <c r="D209" s="111"/>
      <c r="E209" s="116" t="s">
        <v>26</v>
      </c>
      <c r="F209" s="109" t="s">
        <v>5</v>
      </c>
      <c r="G209" s="110">
        <v>15784</v>
      </c>
      <c r="H209" s="110">
        <v>0</v>
      </c>
      <c r="I209" s="110"/>
      <c r="J209" s="113"/>
      <c r="K209" s="118"/>
    </row>
    <row r="210" spans="1:11" s="52" customFormat="1">
      <c r="A210" s="49" t="s">
        <v>388</v>
      </c>
      <c r="B210" s="49" t="s">
        <v>14</v>
      </c>
      <c r="C210" s="81" t="s">
        <v>371</v>
      </c>
      <c r="D210" s="26"/>
      <c r="E210" s="25" t="s">
        <v>43</v>
      </c>
      <c r="F210" s="43" t="s">
        <v>30</v>
      </c>
      <c r="G210" s="27">
        <v>0</v>
      </c>
      <c r="H210" s="27">
        <v>0</v>
      </c>
      <c r="I210" s="27"/>
      <c r="J210" s="30"/>
      <c r="K210" s="74"/>
    </row>
    <row r="211" spans="1:11" s="52" customFormat="1">
      <c r="A211" s="49" t="s">
        <v>389</v>
      </c>
      <c r="B211" s="49" t="s">
        <v>14</v>
      </c>
      <c r="C211" s="81" t="s">
        <v>372</v>
      </c>
      <c r="D211" s="26"/>
      <c r="E211" s="25" t="s">
        <v>43</v>
      </c>
      <c r="F211" s="43" t="s">
        <v>30</v>
      </c>
      <c r="G211" s="27">
        <v>0</v>
      </c>
      <c r="H211" s="27">
        <v>0</v>
      </c>
      <c r="I211" s="27"/>
      <c r="J211" s="30"/>
      <c r="K211" s="74"/>
    </row>
    <row r="212" spans="1:11" s="52" customFormat="1">
      <c r="A212" s="49" t="s">
        <v>390</v>
      </c>
      <c r="B212" s="49" t="s">
        <v>14</v>
      </c>
      <c r="C212" s="81" t="s">
        <v>373</v>
      </c>
      <c r="D212" s="26"/>
      <c r="E212" s="25" t="s">
        <v>43</v>
      </c>
      <c r="F212" s="43" t="s">
        <v>30</v>
      </c>
      <c r="G212" s="27">
        <v>0</v>
      </c>
      <c r="H212" s="27">
        <v>0</v>
      </c>
      <c r="I212" s="27"/>
      <c r="J212" s="30"/>
      <c r="K212" s="74"/>
    </row>
    <row r="213" spans="1:11" s="52" customFormat="1">
      <c r="A213" s="105" t="s">
        <v>391</v>
      </c>
      <c r="B213" s="105" t="s">
        <v>14</v>
      </c>
      <c r="C213" s="131" t="s">
        <v>77</v>
      </c>
      <c r="D213" s="107"/>
      <c r="E213" s="116" t="s">
        <v>60</v>
      </c>
      <c r="F213" s="109" t="s">
        <v>5</v>
      </c>
      <c r="G213" s="110">
        <v>60000</v>
      </c>
      <c r="H213" s="110">
        <v>0</v>
      </c>
      <c r="I213" s="110"/>
      <c r="J213" s="113"/>
      <c r="K213" s="118"/>
    </row>
    <row r="214" spans="1:11" s="52" customFormat="1">
      <c r="A214" s="105" t="s">
        <v>392</v>
      </c>
      <c r="B214" s="105" t="s">
        <v>14</v>
      </c>
      <c r="C214" s="131" t="s">
        <v>367</v>
      </c>
      <c r="D214" s="107"/>
      <c r="E214" s="116" t="s">
        <v>237</v>
      </c>
      <c r="F214" s="109" t="s">
        <v>5</v>
      </c>
      <c r="G214" s="110">
        <v>5665</v>
      </c>
      <c r="H214" s="110">
        <v>0</v>
      </c>
      <c r="I214" s="110"/>
      <c r="J214" s="113"/>
      <c r="K214" s="118"/>
    </row>
    <row r="215" spans="1:11" s="52" customFormat="1">
      <c r="A215" s="105" t="s">
        <v>471</v>
      </c>
      <c r="B215" s="105" t="s">
        <v>14</v>
      </c>
      <c r="C215" s="131" t="s">
        <v>473</v>
      </c>
      <c r="D215" s="107"/>
      <c r="E215" s="116" t="s">
        <v>35</v>
      </c>
      <c r="F215" s="109" t="s">
        <v>5</v>
      </c>
      <c r="G215" s="110">
        <v>3100</v>
      </c>
      <c r="H215" s="110">
        <v>0</v>
      </c>
      <c r="I215" s="110"/>
      <c r="J215" s="113"/>
      <c r="K215" s="118"/>
    </row>
    <row r="216" spans="1:11" s="52" customFormat="1">
      <c r="A216" s="105" t="s">
        <v>472</v>
      </c>
      <c r="B216" s="105" t="s">
        <v>14</v>
      </c>
      <c r="C216" s="131" t="s">
        <v>474</v>
      </c>
      <c r="D216" s="107"/>
      <c r="E216" s="116" t="s">
        <v>28</v>
      </c>
      <c r="F216" s="109" t="s">
        <v>5</v>
      </c>
      <c r="G216" s="110">
        <v>9430</v>
      </c>
      <c r="H216" s="110">
        <v>0</v>
      </c>
      <c r="I216" s="110"/>
      <c r="J216" s="113"/>
      <c r="K216" s="118"/>
    </row>
    <row r="217" spans="1:11" s="52" customFormat="1">
      <c r="A217" s="49" t="s">
        <v>541</v>
      </c>
      <c r="B217" s="49" t="s">
        <v>14</v>
      </c>
      <c r="C217" s="145" t="s">
        <v>543</v>
      </c>
      <c r="D217" s="26"/>
      <c r="E217" s="25" t="s">
        <v>43</v>
      </c>
      <c r="F217" s="43" t="s">
        <v>30</v>
      </c>
      <c r="G217" s="27">
        <v>0</v>
      </c>
      <c r="H217" s="27">
        <v>0</v>
      </c>
      <c r="I217" s="27"/>
      <c r="J217" s="30"/>
      <c r="K217" s="74"/>
    </row>
    <row r="218" spans="1:11" s="52" customFormat="1">
      <c r="A218" s="49" t="s">
        <v>542</v>
      </c>
      <c r="B218" s="49" t="s">
        <v>14</v>
      </c>
      <c r="C218" s="222" t="s">
        <v>544</v>
      </c>
      <c r="D218" s="26"/>
      <c r="E218" s="25" t="s">
        <v>43</v>
      </c>
      <c r="F218" s="43" t="s">
        <v>30</v>
      </c>
      <c r="G218" s="27">
        <v>0</v>
      </c>
      <c r="H218" s="27">
        <v>0</v>
      </c>
      <c r="I218" s="27"/>
      <c r="J218" s="30"/>
      <c r="K218" s="74"/>
    </row>
    <row r="219" spans="1:11" s="52" customFormat="1">
      <c r="A219" s="54" t="s">
        <v>420</v>
      </c>
      <c r="B219" s="54" t="s">
        <v>20</v>
      </c>
      <c r="C219" s="170" t="s">
        <v>49</v>
      </c>
      <c r="D219" s="17"/>
      <c r="E219" s="6" t="s">
        <v>43</v>
      </c>
      <c r="F219" s="42" t="s">
        <v>5</v>
      </c>
      <c r="G219" s="7">
        <v>0</v>
      </c>
      <c r="H219" s="7">
        <v>0</v>
      </c>
      <c r="I219" s="7"/>
      <c r="J219" s="24"/>
      <c r="K219" s="20"/>
    </row>
    <row r="220" spans="1:11" s="52" customFormat="1">
      <c r="A220" s="40" t="s">
        <v>421</v>
      </c>
      <c r="B220" s="40" t="s">
        <v>20</v>
      </c>
      <c r="C220" s="8" t="s">
        <v>393</v>
      </c>
      <c r="D220" s="66"/>
      <c r="E220" s="8" t="s">
        <v>26</v>
      </c>
      <c r="F220" s="38" t="s">
        <v>5</v>
      </c>
      <c r="G220" s="70">
        <v>12500</v>
      </c>
      <c r="H220" s="72">
        <v>12496.1</v>
      </c>
      <c r="I220" s="9"/>
      <c r="J220" s="22"/>
      <c r="K220" s="10"/>
    </row>
    <row r="221" spans="1:11" s="52" customFormat="1">
      <c r="A221" s="105" t="s">
        <v>422</v>
      </c>
      <c r="B221" s="105" t="s">
        <v>20</v>
      </c>
      <c r="C221" s="131" t="s">
        <v>97</v>
      </c>
      <c r="D221" s="107"/>
      <c r="E221" s="116" t="s">
        <v>26</v>
      </c>
      <c r="F221" s="109" t="s">
        <v>5</v>
      </c>
      <c r="G221" s="110">
        <v>8437.1</v>
      </c>
      <c r="H221" s="110">
        <v>0</v>
      </c>
      <c r="I221" s="110"/>
      <c r="J221" s="113"/>
      <c r="K221" s="112"/>
    </row>
    <row r="222" spans="1:11" s="52" customFormat="1" ht="15" customHeight="1">
      <c r="A222" s="163" t="s">
        <v>423</v>
      </c>
      <c r="B222" s="163" t="s">
        <v>20</v>
      </c>
      <c r="C222" s="170" t="s">
        <v>394</v>
      </c>
      <c r="D222" s="164"/>
      <c r="E222" s="165" t="s">
        <v>101</v>
      </c>
      <c r="F222" s="166" t="s">
        <v>5</v>
      </c>
      <c r="G222" s="167">
        <v>0</v>
      </c>
      <c r="H222" s="167">
        <v>0</v>
      </c>
      <c r="I222" s="167"/>
      <c r="J222" s="171"/>
      <c r="K222" s="168"/>
    </row>
    <row r="223" spans="1:11" s="52" customFormat="1">
      <c r="A223" s="85" t="s">
        <v>424</v>
      </c>
      <c r="B223" s="85" t="s">
        <v>20</v>
      </c>
      <c r="C223" s="99" t="s">
        <v>395</v>
      </c>
      <c r="D223" s="90"/>
      <c r="E223" s="86" t="s">
        <v>27</v>
      </c>
      <c r="F223" s="87" t="s">
        <v>5</v>
      </c>
      <c r="G223" s="88">
        <v>10000</v>
      </c>
      <c r="H223" s="88">
        <v>10000</v>
      </c>
      <c r="I223" s="88"/>
      <c r="J223" s="93"/>
      <c r="K223" s="92"/>
    </row>
    <row r="224" spans="1:11" s="52" customFormat="1">
      <c r="A224" s="85" t="s">
        <v>425</v>
      </c>
      <c r="B224" s="85" t="s">
        <v>20</v>
      </c>
      <c r="C224" s="99" t="s">
        <v>396</v>
      </c>
      <c r="D224" s="90"/>
      <c r="E224" s="86" t="s">
        <v>27</v>
      </c>
      <c r="F224" s="87" t="s">
        <v>5</v>
      </c>
      <c r="G224" s="88">
        <v>10000</v>
      </c>
      <c r="H224" s="88">
        <v>10000</v>
      </c>
      <c r="I224" s="88"/>
      <c r="J224" s="93"/>
      <c r="K224" s="92"/>
    </row>
    <row r="225" spans="1:11" s="52" customFormat="1">
      <c r="A225" s="49" t="s">
        <v>426</v>
      </c>
      <c r="B225" s="49" t="s">
        <v>20</v>
      </c>
      <c r="C225" s="160" t="s">
        <v>397</v>
      </c>
      <c r="D225" s="26"/>
      <c r="E225" s="25" t="s">
        <v>43</v>
      </c>
      <c r="F225" s="43" t="s">
        <v>30</v>
      </c>
      <c r="G225" s="27">
        <v>0</v>
      </c>
      <c r="H225" s="27">
        <v>0</v>
      </c>
      <c r="I225" s="27"/>
      <c r="J225" s="30"/>
      <c r="K225" s="29"/>
    </row>
    <row r="226" spans="1:11" s="52" customFormat="1">
      <c r="A226" s="49" t="s">
        <v>427</v>
      </c>
      <c r="B226" s="49" t="s">
        <v>20</v>
      </c>
      <c r="C226" s="160" t="s">
        <v>398</v>
      </c>
      <c r="D226" s="26"/>
      <c r="E226" s="25" t="s">
        <v>43</v>
      </c>
      <c r="F226" s="43" t="s">
        <v>30</v>
      </c>
      <c r="G226" s="27">
        <v>0</v>
      </c>
      <c r="H226" s="27">
        <v>0</v>
      </c>
      <c r="I226" s="27"/>
      <c r="J226" s="30"/>
      <c r="K226" s="29"/>
    </row>
    <row r="227" spans="1:11" s="52" customFormat="1">
      <c r="A227" s="49" t="s">
        <v>428</v>
      </c>
      <c r="B227" s="49" t="s">
        <v>20</v>
      </c>
      <c r="C227" s="56" t="s">
        <v>399</v>
      </c>
      <c r="D227" s="26"/>
      <c r="E227" s="25" t="s">
        <v>43</v>
      </c>
      <c r="F227" s="43" t="s">
        <v>30</v>
      </c>
      <c r="G227" s="27">
        <v>0</v>
      </c>
      <c r="H227" s="27">
        <v>0</v>
      </c>
      <c r="I227" s="27"/>
      <c r="J227" s="30"/>
      <c r="K227" s="29"/>
    </row>
    <row r="228" spans="1:11" s="52" customFormat="1">
      <c r="A228" s="49" t="s">
        <v>429</v>
      </c>
      <c r="B228" s="49" t="s">
        <v>20</v>
      </c>
      <c r="C228" s="160" t="s">
        <v>400</v>
      </c>
      <c r="D228" s="26"/>
      <c r="E228" s="25" t="s">
        <v>43</v>
      </c>
      <c r="F228" s="43" t="s">
        <v>30</v>
      </c>
      <c r="G228" s="27">
        <v>0</v>
      </c>
      <c r="H228" s="27">
        <v>0</v>
      </c>
      <c r="I228" s="27"/>
      <c r="J228" s="30"/>
      <c r="K228" s="29"/>
    </row>
    <row r="229" spans="1:11" s="52" customFormat="1">
      <c r="A229" s="49" t="s">
        <v>430</v>
      </c>
      <c r="B229" s="49" t="s">
        <v>20</v>
      </c>
      <c r="C229" s="160" t="s">
        <v>401</v>
      </c>
      <c r="D229" s="26"/>
      <c r="E229" s="25" t="s">
        <v>43</v>
      </c>
      <c r="F229" s="43" t="s">
        <v>30</v>
      </c>
      <c r="G229" s="27">
        <v>0</v>
      </c>
      <c r="H229" s="27">
        <v>0</v>
      </c>
      <c r="I229" s="27"/>
      <c r="J229" s="30"/>
      <c r="K229" s="29"/>
    </row>
    <row r="230" spans="1:11" s="52" customFormat="1">
      <c r="A230" s="54" t="s">
        <v>431</v>
      </c>
      <c r="B230" s="54" t="s">
        <v>20</v>
      </c>
      <c r="C230" s="225" t="s">
        <v>402</v>
      </c>
      <c r="D230" s="17"/>
      <c r="E230" s="6" t="s">
        <v>43</v>
      </c>
      <c r="F230" s="42" t="s">
        <v>30</v>
      </c>
      <c r="G230" s="7">
        <v>0</v>
      </c>
      <c r="H230" s="7">
        <v>0</v>
      </c>
      <c r="I230" s="7"/>
      <c r="J230" s="24"/>
      <c r="K230" s="20"/>
    </row>
    <row r="231" spans="1:11" s="52" customFormat="1">
      <c r="A231" s="49" t="s">
        <v>432</v>
      </c>
      <c r="B231" s="49" t="s">
        <v>20</v>
      </c>
      <c r="C231" s="160" t="s">
        <v>403</v>
      </c>
      <c r="D231" s="26"/>
      <c r="E231" s="25" t="s">
        <v>43</v>
      </c>
      <c r="F231" s="43" t="s">
        <v>30</v>
      </c>
      <c r="G231" s="27">
        <v>0</v>
      </c>
      <c r="H231" s="27">
        <v>0</v>
      </c>
      <c r="I231" s="27"/>
      <c r="J231" s="30"/>
      <c r="K231" s="29"/>
    </row>
    <row r="232" spans="1:11" s="52" customFormat="1">
      <c r="A232" s="49" t="s">
        <v>433</v>
      </c>
      <c r="B232" s="49" t="s">
        <v>20</v>
      </c>
      <c r="C232" s="160" t="s">
        <v>404</v>
      </c>
      <c r="D232" s="26"/>
      <c r="E232" s="25" t="s">
        <v>43</v>
      </c>
      <c r="F232" s="43" t="s">
        <v>30</v>
      </c>
      <c r="G232" s="27">
        <v>0</v>
      </c>
      <c r="H232" s="27">
        <v>0</v>
      </c>
      <c r="I232" s="27"/>
      <c r="J232" s="30"/>
      <c r="K232" s="29"/>
    </row>
    <row r="233" spans="1:11" s="52" customFormat="1">
      <c r="A233" s="54" t="s">
        <v>434</v>
      </c>
      <c r="B233" s="54" t="s">
        <v>20</v>
      </c>
      <c r="C233" s="161" t="s">
        <v>405</v>
      </c>
      <c r="D233" s="17"/>
      <c r="E233" s="6" t="s">
        <v>43</v>
      </c>
      <c r="F233" s="42" t="s">
        <v>30</v>
      </c>
      <c r="G233" s="7">
        <v>0</v>
      </c>
      <c r="H233" s="7">
        <v>0</v>
      </c>
      <c r="I233" s="7"/>
      <c r="J233" s="24"/>
      <c r="K233" s="20"/>
    </row>
    <row r="234" spans="1:11" s="52" customFormat="1">
      <c r="A234" s="40" t="s">
        <v>435</v>
      </c>
      <c r="B234" s="40" t="s">
        <v>20</v>
      </c>
      <c r="C234" s="180" t="s">
        <v>92</v>
      </c>
      <c r="D234" s="21"/>
      <c r="E234" s="8" t="s">
        <v>26</v>
      </c>
      <c r="F234" s="38" t="s">
        <v>5</v>
      </c>
      <c r="G234" s="9">
        <v>69120</v>
      </c>
      <c r="H234" s="226">
        <v>16013.63</v>
      </c>
      <c r="I234" s="9"/>
      <c r="J234" s="22"/>
      <c r="K234" s="82"/>
    </row>
    <row r="235" spans="1:11" s="52" customFormat="1">
      <c r="A235" s="40" t="s">
        <v>436</v>
      </c>
      <c r="B235" s="40" t="s">
        <v>20</v>
      </c>
      <c r="C235" s="180" t="s">
        <v>96</v>
      </c>
      <c r="D235" s="21"/>
      <c r="E235" s="8" t="s">
        <v>26</v>
      </c>
      <c r="F235" s="38" t="s">
        <v>5</v>
      </c>
      <c r="G235" s="9">
        <v>69120</v>
      </c>
      <c r="H235" s="9">
        <v>16788.62</v>
      </c>
      <c r="I235" s="9"/>
      <c r="J235" s="22"/>
      <c r="K235" s="82"/>
    </row>
    <row r="236" spans="1:11" s="52" customFormat="1">
      <c r="A236" s="49" t="s">
        <v>437</v>
      </c>
      <c r="B236" s="49" t="s">
        <v>20</v>
      </c>
      <c r="C236" s="160" t="s">
        <v>406</v>
      </c>
      <c r="D236" s="26"/>
      <c r="E236" s="25" t="s">
        <v>43</v>
      </c>
      <c r="F236" s="43" t="s">
        <v>30</v>
      </c>
      <c r="G236" s="27">
        <v>0</v>
      </c>
      <c r="H236" s="27">
        <v>0</v>
      </c>
      <c r="I236" s="27"/>
      <c r="J236" s="30"/>
      <c r="K236" s="74"/>
    </row>
    <row r="237" spans="1:11" s="52" customFormat="1">
      <c r="A237" s="49" t="s">
        <v>438</v>
      </c>
      <c r="B237" s="49" t="s">
        <v>20</v>
      </c>
      <c r="C237" s="160" t="s">
        <v>407</v>
      </c>
      <c r="D237" s="26"/>
      <c r="E237" s="25" t="s">
        <v>43</v>
      </c>
      <c r="F237" s="43" t="s">
        <v>30</v>
      </c>
      <c r="G237" s="27">
        <v>0</v>
      </c>
      <c r="H237" s="27">
        <v>0</v>
      </c>
      <c r="I237" s="27"/>
      <c r="J237" s="30"/>
      <c r="K237" s="74"/>
    </row>
    <row r="238" spans="1:11" s="52" customFormat="1">
      <c r="A238" s="49" t="s">
        <v>439</v>
      </c>
      <c r="B238" s="49" t="s">
        <v>20</v>
      </c>
      <c r="C238" s="160" t="s">
        <v>408</v>
      </c>
      <c r="D238" s="28"/>
      <c r="E238" s="25" t="s">
        <v>43</v>
      </c>
      <c r="F238" s="43" t="s">
        <v>30</v>
      </c>
      <c r="G238" s="27">
        <v>0</v>
      </c>
      <c r="H238" s="27">
        <v>0</v>
      </c>
      <c r="I238" s="27"/>
      <c r="J238" s="30"/>
      <c r="K238" s="74"/>
    </row>
    <row r="239" spans="1:11" s="52" customFormat="1">
      <c r="A239" s="105" t="s">
        <v>440</v>
      </c>
      <c r="B239" s="105" t="s">
        <v>20</v>
      </c>
      <c r="C239" s="162" t="s">
        <v>409</v>
      </c>
      <c r="D239" s="111"/>
      <c r="E239" s="116" t="s">
        <v>27</v>
      </c>
      <c r="F239" s="109" t="s">
        <v>5</v>
      </c>
      <c r="G239" s="110">
        <v>5000</v>
      </c>
      <c r="H239" s="110">
        <v>0</v>
      </c>
      <c r="I239" s="110"/>
      <c r="J239" s="113"/>
      <c r="K239" s="118"/>
    </row>
    <row r="240" spans="1:11" s="52" customFormat="1">
      <c r="A240" s="49" t="s">
        <v>441</v>
      </c>
      <c r="B240" s="49" t="s">
        <v>20</v>
      </c>
      <c r="C240" s="160" t="s">
        <v>410</v>
      </c>
      <c r="D240" s="26"/>
      <c r="E240" s="25" t="s">
        <v>43</v>
      </c>
      <c r="F240" s="43" t="s">
        <v>30</v>
      </c>
      <c r="G240" s="27">
        <v>0</v>
      </c>
      <c r="H240" s="27">
        <v>0</v>
      </c>
      <c r="I240" s="27"/>
      <c r="J240" s="30"/>
      <c r="K240" s="74"/>
    </row>
    <row r="241" spans="1:11" s="52" customFormat="1">
      <c r="A241" s="49" t="s">
        <v>442</v>
      </c>
      <c r="B241" s="49" t="s">
        <v>20</v>
      </c>
      <c r="C241" s="160" t="s">
        <v>411</v>
      </c>
      <c r="D241" s="26"/>
      <c r="E241" s="25" t="s">
        <v>43</v>
      </c>
      <c r="F241" s="43" t="s">
        <v>30</v>
      </c>
      <c r="G241" s="27">
        <v>0</v>
      </c>
      <c r="H241" s="27">
        <v>0</v>
      </c>
      <c r="I241" s="27"/>
      <c r="J241" s="30"/>
      <c r="K241" s="74"/>
    </row>
    <row r="242" spans="1:11" s="52" customFormat="1">
      <c r="A242" s="49" t="s">
        <v>443</v>
      </c>
      <c r="B242" s="49" t="s">
        <v>20</v>
      </c>
      <c r="C242" s="160" t="s">
        <v>412</v>
      </c>
      <c r="D242" s="26"/>
      <c r="E242" s="25" t="s">
        <v>43</v>
      </c>
      <c r="F242" s="43" t="s">
        <v>30</v>
      </c>
      <c r="G242" s="27">
        <v>0</v>
      </c>
      <c r="H242" s="27">
        <v>0</v>
      </c>
      <c r="I242" s="27"/>
      <c r="J242" s="30"/>
      <c r="K242" s="74"/>
    </row>
    <row r="243" spans="1:11" s="52" customFormat="1">
      <c r="A243" s="105" t="s">
        <v>545</v>
      </c>
      <c r="B243" s="105" t="s">
        <v>20</v>
      </c>
      <c r="C243" s="227" t="s">
        <v>549</v>
      </c>
      <c r="D243" s="107"/>
      <c r="E243" s="116" t="s">
        <v>26</v>
      </c>
      <c r="F243" s="109" t="s">
        <v>30</v>
      </c>
      <c r="G243" s="110">
        <v>28557</v>
      </c>
      <c r="H243" s="110">
        <v>0</v>
      </c>
      <c r="I243" s="110"/>
      <c r="J243" s="113"/>
      <c r="K243" s="118"/>
    </row>
    <row r="244" spans="1:11" s="52" customFormat="1">
      <c r="A244" s="194" t="s">
        <v>546</v>
      </c>
      <c r="B244" s="194" t="s">
        <v>20</v>
      </c>
      <c r="C244" s="228" t="s">
        <v>550</v>
      </c>
      <c r="D244" s="216"/>
      <c r="E244" s="197" t="s">
        <v>43</v>
      </c>
      <c r="F244" s="198" t="s">
        <v>30</v>
      </c>
      <c r="G244" s="201">
        <v>930</v>
      </c>
      <c r="H244" s="201">
        <v>0</v>
      </c>
      <c r="I244" s="201"/>
      <c r="J244" s="202"/>
      <c r="K244" s="217"/>
    </row>
    <row r="245" spans="1:11" s="52" customFormat="1">
      <c r="A245" s="105" t="s">
        <v>547</v>
      </c>
      <c r="B245" s="105" t="s">
        <v>20</v>
      </c>
      <c r="C245" s="162" t="s">
        <v>551</v>
      </c>
      <c r="D245" s="107"/>
      <c r="E245" s="116" t="s">
        <v>35</v>
      </c>
      <c r="F245" s="109" t="s">
        <v>5</v>
      </c>
      <c r="G245" s="110">
        <v>30009.33</v>
      </c>
      <c r="H245" s="110">
        <v>0</v>
      </c>
      <c r="I245" s="110"/>
      <c r="J245" s="113"/>
      <c r="K245" s="118"/>
    </row>
    <row r="246" spans="1:11" s="52" customFormat="1">
      <c r="A246" s="105" t="s">
        <v>548</v>
      </c>
      <c r="B246" s="105" t="s">
        <v>20</v>
      </c>
      <c r="C246" s="227" t="s">
        <v>552</v>
      </c>
      <c r="D246" s="107"/>
      <c r="E246" s="116" t="s">
        <v>35</v>
      </c>
      <c r="F246" s="109" t="s">
        <v>5</v>
      </c>
      <c r="G246" s="110">
        <v>1500</v>
      </c>
      <c r="H246" s="110">
        <v>0</v>
      </c>
      <c r="I246" s="110"/>
      <c r="J246" s="113"/>
      <c r="K246" s="118"/>
    </row>
    <row r="247" spans="1:11" s="44" customFormat="1">
      <c r="A247" s="40" t="s">
        <v>444</v>
      </c>
      <c r="B247" s="40" t="s">
        <v>8</v>
      </c>
      <c r="C247" s="67" t="s">
        <v>413</v>
      </c>
      <c r="D247" s="21"/>
      <c r="E247" s="8" t="s">
        <v>60</v>
      </c>
      <c r="F247" s="38" t="s">
        <v>5</v>
      </c>
      <c r="G247" s="69">
        <v>125765.22</v>
      </c>
      <c r="H247" s="70">
        <v>52755.59</v>
      </c>
      <c r="I247" s="9"/>
      <c r="J247" s="66"/>
      <c r="K247" s="10"/>
    </row>
    <row r="248" spans="1:11" s="44" customFormat="1">
      <c r="A248" s="105" t="s">
        <v>445</v>
      </c>
      <c r="B248" s="105" t="s">
        <v>8</v>
      </c>
      <c r="C248" s="106" t="s">
        <v>414</v>
      </c>
      <c r="D248" s="111"/>
      <c r="E248" s="116" t="s">
        <v>60</v>
      </c>
      <c r="F248" s="109" t="s">
        <v>5</v>
      </c>
      <c r="G248" s="117">
        <v>220728.41</v>
      </c>
      <c r="H248" s="119">
        <v>0</v>
      </c>
      <c r="I248" s="110"/>
      <c r="J248" s="111"/>
      <c r="K248" s="112"/>
    </row>
    <row r="249" spans="1:11" s="44" customFormat="1">
      <c r="A249" s="54" t="s">
        <v>446</v>
      </c>
      <c r="B249" s="54" t="s">
        <v>8</v>
      </c>
      <c r="C249" s="48" t="s">
        <v>54</v>
      </c>
      <c r="D249" s="17"/>
      <c r="E249" s="6" t="s">
        <v>26</v>
      </c>
      <c r="F249" s="42" t="s">
        <v>5</v>
      </c>
      <c r="G249" s="41">
        <v>0</v>
      </c>
      <c r="H249" s="55">
        <v>0</v>
      </c>
      <c r="I249" s="7"/>
      <c r="J249" s="16"/>
      <c r="K249" s="20"/>
    </row>
    <row r="250" spans="1:11" s="44" customFormat="1">
      <c r="A250" s="49" t="s">
        <v>447</v>
      </c>
      <c r="B250" s="49" t="s">
        <v>8</v>
      </c>
      <c r="C250" s="153" t="s">
        <v>415</v>
      </c>
      <c r="D250" s="28"/>
      <c r="E250" s="25" t="s">
        <v>43</v>
      </c>
      <c r="F250" s="43" t="s">
        <v>30</v>
      </c>
      <c r="G250" s="27">
        <v>0</v>
      </c>
      <c r="H250" s="27">
        <v>0</v>
      </c>
      <c r="I250" s="27"/>
      <c r="J250" s="28"/>
      <c r="K250" s="29"/>
    </row>
    <row r="251" spans="1:11" s="44" customFormat="1">
      <c r="A251" s="105" t="s">
        <v>448</v>
      </c>
      <c r="B251" s="105" t="s">
        <v>8</v>
      </c>
      <c r="C251" s="159" t="s">
        <v>416</v>
      </c>
      <c r="D251" s="111"/>
      <c r="E251" s="116" t="s">
        <v>27</v>
      </c>
      <c r="F251" s="109" t="s">
        <v>5</v>
      </c>
      <c r="G251" s="110">
        <v>20000</v>
      </c>
      <c r="H251" s="110">
        <v>0</v>
      </c>
      <c r="I251" s="110"/>
      <c r="J251" s="111"/>
      <c r="K251" s="112"/>
    </row>
    <row r="252" spans="1:11" s="44" customFormat="1">
      <c r="A252" s="49" t="s">
        <v>449</v>
      </c>
      <c r="B252" s="49" t="s">
        <v>8</v>
      </c>
      <c r="C252" s="153" t="s">
        <v>417</v>
      </c>
      <c r="D252" s="26"/>
      <c r="E252" s="25" t="s">
        <v>43</v>
      </c>
      <c r="F252" s="43" t="s">
        <v>30</v>
      </c>
      <c r="G252" s="27">
        <v>0</v>
      </c>
      <c r="H252" s="27">
        <v>0</v>
      </c>
      <c r="I252" s="27"/>
      <c r="J252" s="28"/>
      <c r="K252" s="29"/>
    </row>
    <row r="253" spans="1:11" s="52" customFormat="1">
      <c r="A253" s="49" t="s">
        <v>450</v>
      </c>
      <c r="B253" s="49" t="s">
        <v>8</v>
      </c>
      <c r="C253" s="153" t="s">
        <v>418</v>
      </c>
      <c r="D253" s="26"/>
      <c r="E253" s="25" t="s">
        <v>43</v>
      </c>
      <c r="F253" s="43" t="s">
        <v>30</v>
      </c>
      <c r="G253" s="27">
        <v>0</v>
      </c>
      <c r="H253" s="27">
        <v>0</v>
      </c>
      <c r="I253" s="27"/>
      <c r="J253" s="28"/>
      <c r="K253" s="29"/>
    </row>
    <row r="254" spans="1:11" s="44" customFormat="1">
      <c r="A254" s="49" t="s">
        <v>451</v>
      </c>
      <c r="B254" s="49" t="s">
        <v>8</v>
      </c>
      <c r="C254" s="78" t="s">
        <v>419</v>
      </c>
      <c r="D254" s="26"/>
      <c r="E254" s="25" t="s">
        <v>43</v>
      </c>
      <c r="F254" s="43" t="s">
        <v>30</v>
      </c>
      <c r="G254" s="27">
        <v>0</v>
      </c>
      <c r="H254" s="27">
        <v>0</v>
      </c>
      <c r="I254" s="27"/>
      <c r="J254" s="28"/>
      <c r="K254" s="29"/>
    </row>
    <row r="255" spans="1:11" s="44" customFormat="1">
      <c r="A255" s="49" t="s">
        <v>553</v>
      </c>
      <c r="B255" s="49" t="s">
        <v>8</v>
      </c>
      <c r="C255" s="213" t="s">
        <v>554</v>
      </c>
      <c r="D255" s="26"/>
      <c r="E255" s="25" t="s">
        <v>43</v>
      </c>
      <c r="F255" s="43" t="s">
        <v>30</v>
      </c>
      <c r="G255" s="27">
        <v>0</v>
      </c>
      <c r="H255" s="27">
        <v>0</v>
      </c>
      <c r="I255" s="27"/>
      <c r="J255" s="30"/>
      <c r="K255" s="74"/>
    </row>
    <row r="256" spans="1:11" ht="23.25">
      <c r="A256" s="11"/>
      <c r="B256" s="11"/>
      <c r="C256" s="12"/>
      <c r="D256" s="13"/>
      <c r="E256" s="12"/>
      <c r="F256" s="45"/>
      <c r="G256" s="47">
        <f>SUBTOTAL(109,Table6[Max Spend])</f>
        <v>3605175.4700000007</v>
      </c>
      <c r="H256" s="47">
        <f>SUBTOTAL(109,Table6[YTD Expenses])</f>
        <v>910861.59999999986</v>
      </c>
      <c r="I256" s="14"/>
      <c r="J256" s="15"/>
      <c r="K256" s="15"/>
    </row>
    <row r="258" spans="1:10">
      <c r="E258" s="1" t="s">
        <v>44</v>
      </c>
      <c r="G258" s="4">
        <f>5500000+2750000</f>
        <v>8250000</v>
      </c>
      <c r="H258" s="4">
        <f>5500000+2750000</f>
        <v>8250000</v>
      </c>
      <c r="I258" s="4"/>
      <c r="J258" s="34"/>
    </row>
    <row r="259" spans="1:10" s="3" customFormat="1">
      <c r="C259" s="1"/>
      <c r="E259" s="1" t="s">
        <v>45</v>
      </c>
      <c r="F259" s="46"/>
      <c r="G259" s="36">
        <v>1208794.6599999999</v>
      </c>
      <c r="H259" s="36">
        <v>1208794.6599999999</v>
      </c>
      <c r="I259" s="4"/>
      <c r="J259" s="34"/>
    </row>
    <row r="260" spans="1:10" s="3" customFormat="1">
      <c r="C260" s="1"/>
      <c r="E260" s="1" t="s">
        <v>46</v>
      </c>
      <c r="F260" s="46"/>
      <c r="G260" s="35">
        <f>SUM(G258:G259)</f>
        <v>9458794.6600000001</v>
      </c>
      <c r="H260" s="35">
        <f>SUM(H258:H259)</f>
        <v>9458794.6600000001</v>
      </c>
      <c r="I260" s="4"/>
      <c r="J260" s="34"/>
    </row>
    <row r="261" spans="1:10" s="3" customFormat="1" ht="15.75" thickBot="1">
      <c r="C261" s="1"/>
      <c r="E261" s="1" t="s">
        <v>41</v>
      </c>
      <c r="F261" s="46"/>
      <c r="G261" s="37">
        <f>+G260-Table6[[#Totals],[Max Spend]]</f>
        <v>5853619.1899999995</v>
      </c>
      <c r="H261" s="37">
        <f>+H260-Table6[[#Totals],[YTD Expenses]]</f>
        <v>8547933.0600000005</v>
      </c>
      <c r="I261" s="4"/>
      <c r="J261" s="34"/>
    </row>
    <row r="262" spans="1:10" s="3" customFormat="1" ht="15.75" thickTop="1">
      <c r="C262" s="1"/>
      <c r="E262" s="1"/>
      <c r="F262" s="46"/>
      <c r="G262" s="4"/>
      <c r="H262" s="4"/>
      <c r="I262" s="4"/>
      <c r="J262" s="34"/>
    </row>
    <row r="263" spans="1:10">
      <c r="A263" s="23"/>
      <c r="B263" s="23"/>
      <c r="C263" s="18" t="s">
        <v>12</v>
      </c>
      <c r="H263" s="4"/>
    </row>
    <row r="264" spans="1:10" s="3" customFormat="1">
      <c r="A264" s="33"/>
      <c r="B264" s="33"/>
      <c r="C264" s="19" t="s">
        <v>32</v>
      </c>
      <c r="E264" s="1"/>
      <c r="F264" s="46"/>
      <c r="G264" s="61"/>
      <c r="H264" s="61"/>
      <c r="J264" s="5"/>
    </row>
    <row r="265" spans="1:10" s="3" customFormat="1">
      <c r="A265" s="32"/>
      <c r="B265" s="32"/>
      <c r="C265" s="19" t="s">
        <v>33</v>
      </c>
      <c r="E265" s="1"/>
      <c r="F265" s="46"/>
      <c r="G265" s="61"/>
      <c r="H265" s="61"/>
      <c r="J265" s="5"/>
    </row>
    <row r="266" spans="1:10" s="3" customFormat="1">
      <c r="A266" s="31"/>
      <c r="B266" s="31"/>
      <c r="C266" s="18" t="s">
        <v>31</v>
      </c>
      <c r="E266" s="1"/>
      <c r="F266" s="46"/>
      <c r="G266" s="61"/>
      <c r="H266" s="61"/>
      <c r="J266" s="5"/>
    </row>
    <row r="267" spans="1:10">
      <c r="A267" s="65"/>
      <c r="B267" s="65"/>
      <c r="C267" s="64" t="s">
        <v>21</v>
      </c>
      <c r="G267" s="61"/>
      <c r="H267" s="61"/>
    </row>
    <row r="268" spans="1:10">
      <c r="G268" s="61"/>
      <c r="H268" s="61"/>
    </row>
    <row r="269" spans="1:10">
      <c r="G269" s="61"/>
      <c r="H269" s="61"/>
    </row>
    <row r="270" spans="1:10">
      <c r="G270" s="61"/>
      <c r="H270" s="61"/>
    </row>
    <row r="271" spans="1:10">
      <c r="G271" s="61"/>
      <c r="H271" s="61"/>
    </row>
    <row r="272" spans="1:10">
      <c r="G272" s="61"/>
      <c r="H272" s="61"/>
    </row>
    <row r="273" spans="7:8">
      <c r="G273" s="61"/>
      <c r="H273" s="61"/>
    </row>
    <row r="274" spans="7:8">
      <c r="G274" s="61"/>
      <c r="H274" s="61"/>
    </row>
    <row r="275" spans="7:8">
      <c r="G275" s="61"/>
      <c r="H275" s="61"/>
    </row>
    <row r="276" spans="7:8">
      <c r="G276" s="61"/>
      <c r="H276" s="61"/>
    </row>
    <row r="277" spans="7:8">
      <c r="G277" s="61"/>
      <c r="H277" s="61"/>
    </row>
    <row r="278" spans="7:8">
      <c r="G278" s="61"/>
      <c r="H278" s="61"/>
    </row>
    <row r="279" spans="7:8">
      <c r="G279" s="61"/>
      <c r="H279" s="61"/>
    </row>
    <row r="280" spans="7:8">
      <c r="G280" s="61"/>
      <c r="H280" s="61"/>
    </row>
    <row r="281" spans="7:8">
      <c r="G281" s="61"/>
      <c r="H281" s="61"/>
    </row>
    <row r="282" spans="7:8">
      <c r="G282" s="61"/>
      <c r="H282" s="61"/>
    </row>
    <row r="283" spans="7:8">
      <c r="H283" s="61"/>
    </row>
    <row r="284" spans="7:8">
      <c r="H284" s="61"/>
    </row>
    <row r="285" spans="7:8">
      <c r="H285" s="61"/>
    </row>
    <row r="286" spans="7:8">
      <c r="H286" s="61"/>
    </row>
    <row r="287" spans="7:8">
      <c r="H287" s="61"/>
    </row>
    <row r="288" spans="7:8">
      <c r="H288" s="61"/>
    </row>
    <row r="289" spans="8:8">
      <c r="H289" s="61"/>
    </row>
    <row r="290" spans="8:8">
      <c r="H290" s="61"/>
    </row>
    <row r="291" spans="8:8">
      <c r="H291" s="61"/>
    </row>
    <row r="292" spans="8:8">
      <c r="H292" s="61"/>
    </row>
    <row r="293" spans="8:8">
      <c r="H293" s="61"/>
    </row>
    <row r="294" spans="8:8">
      <c r="H294" s="61"/>
    </row>
    <row r="295" spans="8:8">
      <c r="H295" s="61"/>
    </row>
    <row r="296" spans="8:8">
      <c r="H296" s="61"/>
    </row>
    <row r="297" spans="8:8">
      <c r="H297" s="61"/>
    </row>
    <row r="298" spans="8:8">
      <c r="H298" s="61"/>
    </row>
    <row r="299" spans="8:8">
      <c r="H299" s="61"/>
    </row>
    <row r="300" spans="8:8">
      <c r="H300" s="61"/>
    </row>
    <row r="301" spans="8:8">
      <c r="H301" s="61"/>
    </row>
    <row r="302" spans="8:8">
      <c r="H302" s="61"/>
    </row>
    <row r="303" spans="8:8">
      <c r="H303" s="61"/>
    </row>
    <row r="304" spans="8:8">
      <c r="H304" s="61"/>
    </row>
    <row r="305" spans="8:8">
      <c r="H305" s="61"/>
    </row>
    <row r="306" spans="8:8">
      <c r="H306" s="61"/>
    </row>
    <row r="307" spans="8:8">
      <c r="H307" s="61"/>
    </row>
    <row r="308" spans="8:8">
      <c r="H308" s="61"/>
    </row>
    <row r="309" spans="8:8">
      <c r="H309" s="61"/>
    </row>
    <row r="310" spans="8:8">
      <c r="H310" s="61"/>
    </row>
    <row r="311" spans="8:8">
      <c r="H311" s="61"/>
    </row>
    <row r="312" spans="8:8">
      <c r="H312" s="61"/>
    </row>
    <row r="313" spans="8:8">
      <c r="H313" s="61"/>
    </row>
    <row r="314" spans="8:8">
      <c r="H314" s="61"/>
    </row>
    <row r="315" spans="8:8">
      <c r="H315" s="61"/>
    </row>
  </sheetData>
  <phoneticPr fontId="9" type="noConversion"/>
  <pageMargins left="0.7" right="0.7" top="0.75" bottom="0.75" header="0.3" footer="0.3"/>
  <pageSetup paperSize="5" scale="58" orientation="landscape" r:id="rId1"/>
  <headerFooter>
    <oddHeader>&amp;C&amp;"-,Bold"&amp;16COUNCIL DISTRICT SERVICE FUND FY2015</oddHeader>
    <oddFooter>Page &amp;P of &amp;N</oddFooter>
  </headerFooter>
  <rowBreaks count="1" manualBreakCount="1">
    <brk id="249" max="16383" man="1"/>
  </rowBreaks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2460F6-33D5-4A12-86E5-573624085B12}">
  <dimension ref="A3:C15"/>
  <sheetViews>
    <sheetView workbookViewId="0">
      <selection activeCell="E41" sqref="E41"/>
    </sheetView>
  </sheetViews>
  <sheetFormatPr defaultRowHeight="15"/>
  <cols>
    <col min="1" max="1" width="13.140625" bestFit="1" customWidth="1"/>
    <col min="2" max="2" width="17.7109375" bestFit="1" customWidth="1"/>
    <col min="3" max="3" width="20" bestFit="1" customWidth="1"/>
  </cols>
  <sheetData>
    <row r="3" spans="1:3">
      <c r="A3" s="58" t="s">
        <v>50</v>
      </c>
      <c r="B3" s="3" t="s">
        <v>52</v>
      </c>
      <c r="C3" s="3" t="s">
        <v>53</v>
      </c>
    </row>
    <row r="4" spans="1:3">
      <c r="A4" s="59" t="s">
        <v>17</v>
      </c>
      <c r="B4" s="60">
        <v>315591.59999999998</v>
      </c>
      <c r="C4" s="60">
        <v>56553.990000000005</v>
      </c>
    </row>
    <row r="5" spans="1:3">
      <c r="A5" s="59" t="s">
        <v>18</v>
      </c>
      <c r="B5" s="60">
        <v>333890.47000000003</v>
      </c>
      <c r="C5" s="60">
        <v>86754.78</v>
      </c>
    </row>
    <row r="6" spans="1:3">
      <c r="A6" s="59" t="s">
        <v>9</v>
      </c>
      <c r="B6" s="60">
        <v>314810.78999999998</v>
      </c>
      <c r="C6" s="60">
        <v>82464.549999999988</v>
      </c>
    </row>
    <row r="7" spans="1:3">
      <c r="A7" s="59" t="s">
        <v>10</v>
      </c>
      <c r="B7" s="60">
        <v>277846.13</v>
      </c>
      <c r="C7" s="60">
        <v>110774.58</v>
      </c>
    </row>
    <row r="8" spans="1:3">
      <c r="A8" s="59" t="s">
        <v>19</v>
      </c>
      <c r="B8" s="60">
        <v>259717.84</v>
      </c>
      <c r="C8" s="60">
        <v>164197.23000000001</v>
      </c>
    </row>
    <row r="9" spans="1:3">
      <c r="A9" s="59" t="s">
        <v>13</v>
      </c>
      <c r="B9" s="60">
        <v>263822.90000000002</v>
      </c>
      <c r="C9" s="60">
        <v>32064.05</v>
      </c>
    </row>
    <row r="10" spans="1:3">
      <c r="A10" s="59" t="s">
        <v>15</v>
      </c>
      <c r="B10" s="60">
        <v>407503.77</v>
      </c>
      <c r="C10" s="60">
        <v>61486.22</v>
      </c>
    </row>
    <row r="11" spans="1:3">
      <c r="A11" s="59" t="s">
        <v>16</v>
      </c>
      <c r="B11" s="60">
        <v>421505.94</v>
      </c>
      <c r="C11" s="60">
        <v>64712.26</v>
      </c>
    </row>
    <row r="12" spans="1:3">
      <c r="A12" s="59" t="s">
        <v>14</v>
      </c>
      <c r="B12" s="60">
        <v>398818.97</v>
      </c>
      <c r="C12" s="60">
        <v>133800</v>
      </c>
    </row>
    <row r="13" spans="1:3">
      <c r="A13" s="59" t="s">
        <v>20</v>
      </c>
      <c r="B13" s="60">
        <v>245173.43</v>
      </c>
      <c r="C13" s="60">
        <v>65298.349999999991</v>
      </c>
    </row>
    <row r="14" spans="1:3">
      <c r="A14" s="59" t="s">
        <v>8</v>
      </c>
      <c r="B14" s="60">
        <v>366493.63</v>
      </c>
      <c r="C14" s="60">
        <v>52755.59</v>
      </c>
    </row>
    <row r="15" spans="1:3">
      <c r="A15" s="59" t="s">
        <v>51</v>
      </c>
      <c r="B15" s="60">
        <v>3605175.47</v>
      </c>
      <c r="C15" s="60">
        <v>910861.6</v>
      </c>
    </row>
  </sheetData>
  <pageMargins left="0.7" right="0.7" top="0.75" bottom="0.75" header="0.3" footer="0.3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AE3472-41AE-4A3F-B1E5-2460DFE590D9}">
  <dimension ref="A3:C24"/>
  <sheetViews>
    <sheetView workbookViewId="0">
      <selection activeCell="G35" sqref="G35"/>
    </sheetView>
  </sheetViews>
  <sheetFormatPr defaultRowHeight="15"/>
  <cols>
    <col min="1" max="1" width="13.140625" bestFit="1" customWidth="1"/>
    <col min="2" max="2" width="20" bestFit="1" customWidth="1"/>
    <col min="3" max="3" width="17.7109375" bestFit="1" customWidth="1"/>
  </cols>
  <sheetData>
    <row r="3" spans="1:3">
      <c r="A3" s="58" t="s">
        <v>50</v>
      </c>
      <c r="B3" s="3" t="s">
        <v>53</v>
      </c>
      <c r="C3" s="3" t="s">
        <v>52</v>
      </c>
    </row>
    <row r="4" spans="1:3">
      <c r="A4" s="59" t="s">
        <v>29</v>
      </c>
      <c r="B4" s="60">
        <v>863.16</v>
      </c>
      <c r="C4" s="60">
        <v>3000</v>
      </c>
    </row>
    <row r="5" spans="1:3">
      <c r="A5" s="59" t="s">
        <v>36</v>
      </c>
      <c r="B5" s="60">
        <v>0</v>
      </c>
      <c r="C5" s="60">
        <v>26000</v>
      </c>
    </row>
    <row r="6" spans="1:3">
      <c r="A6" s="59" t="s">
        <v>35</v>
      </c>
      <c r="B6" s="60">
        <v>3570</v>
      </c>
      <c r="C6" s="60">
        <v>123894.58</v>
      </c>
    </row>
    <row r="7" spans="1:3">
      <c r="A7" s="59" t="s">
        <v>40</v>
      </c>
      <c r="B7" s="60">
        <v>15100.5</v>
      </c>
      <c r="C7" s="60">
        <v>92537.91</v>
      </c>
    </row>
    <row r="8" spans="1:3">
      <c r="A8" s="59" t="s">
        <v>27</v>
      </c>
      <c r="B8" s="60">
        <v>271105.36</v>
      </c>
      <c r="C8" s="60">
        <v>774088.63</v>
      </c>
    </row>
    <row r="9" spans="1:3">
      <c r="A9" s="59" t="s">
        <v>26</v>
      </c>
      <c r="B9" s="60">
        <v>195441.2</v>
      </c>
      <c r="C9" s="60">
        <v>670387.49</v>
      </c>
    </row>
    <row r="10" spans="1:3">
      <c r="A10" s="59" t="s">
        <v>39</v>
      </c>
      <c r="B10" s="60">
        <v>1939.71</v>
      </c>
      <c r="C10" s="60">
        <v>3000</v>
      </c>
    </row>
    <row r="11" spans="1:3">
      <c r="A11" s="59" t="s">
        <v>43</v>
      </c>
      <c r="B11" s="60">
        <v>42537.64</v>
      </c>
      <c r="C11" s="60">
        <v>573314.41</v>
      </c>
    </row>
    <row r="12" spans="1:3">
      <c r="A12" s="59" t="s">
        <v>37</v>
      </c>
      <c r="B12" s="60">
        <v>15000</v>
      </c>
      <c r="C12" s="60">
        <v>105000</v>
      </c>
    </row>
    <row r="13" spans="1:3">
      <c r="A13" s="59" t="s">
        <v>101</v>
      </c>
      <c r="B13" s="60">
        <v>76645.5</v>
      </c>
      <c r="C13" s="60">
        <v>76645.5</v>
      </c>
    </row>
    <row r="14" spans="1:3">
      <c r="A14" s="59" t="s">
        <v>38</v>
      </c>
      <c r="B14" s="60">
        <v>0</v>
      </c>
      <c r="C14" s="60">
        <v>0</v>
      </c>
    </row>
    <row r="15" spans="1:3">
      <c r="A15" s="59" t="s">
        <v>28</v>
      </c>
      <c r="B15" s="60">
        <v>9046.6</v>
      </c>
      <c r="C15" s="60">
        <v>88967.2</v>
      </c>
    </row>
    <row r="16" spans="1:3">
      <c r="A16" s="59" t="s">
        <v>98</v>
      </c>
      <c r="B16" s="60">
        <v>2502</v>
      </c>
      <c r="C16" s="60">
        <v>11702</v>
      </c>
    </row>
    <row r="17" spans="1:3">
      <c r="A17" s="59" t="s">
        <v>60</v>
      </c>
      <c r="B17" s="60">
        <v>212631.95</v>
      </c>
      <c r="C17" s="60">
        <v>830546.77</v>
      </c>
    </row>
    <row r="18" spans="1:3">
      <c r="A18" s="59" t="s">
        <v>363</v>
      </c>
      <c r="B18" s="60">
        <v>7280</v>
      </c>
      <c r="C18" s="60">
        <v>7280</v>
      </c>
    </row>
    <row r="19" spans="1:3">
      <c r="A19" s="59" t="s">
        <v>76</v>
      </c>
      <c r="B19" s="60">
        <v>23800</v>
      </c>
      <c r="C19" s="60">
        <v>23800</v>
      </c>
    </row>
    <row r="20" spans="1:3">
      <c r="A20" s="59" t="s">
        <v>235</v>
      </c>
      <c r="B20" s="60">
        <v>3147.98</v>
      </c>
      <c r="C20" s="60">
        <v>63147.98</v>
      </c>
    </row>
    <row r="21" spans="1:3">
      <c r="A21" s="59" t="s">
        <v>237</v>
      </c>
      <c r="B21" s="60">
        <v>5250</v>
      </c>
      <c r="C21" s="60">
        <v>81863</v>
      </c>
    </row>
    <row r="22" spans="1:3">
      <c r="A22" s="59" t="s">
        <v>462</v>
      </c>
      <c r="B22" s="60">
        <v>0</v>
      </c>
      <c r="C22" s="60">
        <v>0</v>
      </c>
    </row>
    <row r="23" spans="1:3">
      <c r="A23" s="59" t="s">
        <v>475</v>
      </c>
      <c r="B23" s="60">
        <v>25000</v>
      </c>
      <c r="C23" s="60">
        <v>50000</v>
      </c>
    </row>
    <row r="24" spans="1:3">
      <c r="A24" s="59" t="s">
        <v>51</v>
      </c>
      <c r="B24" s="60">
        <v>910861.59999999986</v>
      </c>
      <c r="C24" s="60">
        <v>3605175.47</v>
      </c>
    </row>
  </sheetData>
  <pageMargins left="0.7" right="0.7" top="0.75" bottom="0.75" header="0.3" footer="0.3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ACB0E66F2530642823E27B7C19E3DDD" ma:contentTypeVersion="0" ma:contentTypeDescription="Create a new document." ma:contentTypeScope="" ma:versionID="166642234984cca07f070a7e61095e2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64490b4aec6201516c3a874156f37b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E0229CB-19A2-4394-BE34-0E9082064E7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1AD3AD28-ABC3-424F-974D-CE26F9D410C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6C5FE87-4404-436B-AA65-526EF9D465B1}">
  <ds:schemaRefs>
    <ds:schemaRef ds:uri="http://schemas.microsoft.com/office/2006/metadata/properties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CDSF Dashboard</vt:lpstr>
      <vt:lpstr>Totals by District</vt:lpstr>
      <vt:lpstr>Totals by Department</vt:lpstr>
      <vt:lpstr>'CDSF Dashboard'!Print_Area</vt:lpstr>
      <vt:lpstr>'CDSF Dashboard'!Print_Titles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Bracco, Frank - FIN</dc:creator>
  <cp:lastModifiedBy>Hamilton, Merrick - FIN</cp:lastModifiedBy>
  <cp:lastPrinted>2019-09-30T17:32:04Z</cp:lastPrinted>
  <dcterms:created xsi:type="dcterms:W3CDTF">2014-06-27T03:00:41Z</dcterms:created>
  <dcterms:modified xsi:type="dcterms:W3CDTF">2021-06-03T16:15:18Z</dcterms:modified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0x0101002ACB0E66F2530642823E27B7C19E3DDD</vt:lpwstr>
  </property>
</Properties>
</file>