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OUP\AdministrativeOfficeOfCityCouncil\FY19 CDSF\"/>
    </mc:Choice>
  </mc:AlternateContent>
  <xr:revisionPtr revIDLastSave="0" documentId="13_ncr:1_{77EAF62C-B59F-4A13-B722-BA019EBAFDC1}" xr6:coauthVersionLast="41" xr6:coauthVersionMax="41" xr10:uidLastSave="{00000000-0000-0000-0000-000000000000}"/>
  <bookViews>
    <workbookView xWindow="28680" yWindow="-120" windowWidth="29040" windowHeight="17640" tabRatio="572" xr2:uid="{00000000-000D-0000-FFFF-FFFF00000000}"/>
  </bookViews>
  <sheets>
    <sheet name="CDSF Dashboard" sheetId="10" r:id="rId1"/>
    <sheet name="Totals by District" sheetId="15" r:id="rId2"/>
    <sheet name="Totals by Department" sheetId="16" r:id="rId3"/>
  </sheets>
  <definedNames>
    <definedName name="_xlnm.Print_Area" localSheetId="0">'CDSF Dashboard'!$A$1:$K$285</definedName>
    <definedName name="_xlnm.Print_Titles" localSheetId="0">'CDSF Dashboard'!$1:$1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3" i="10" l="1"/>
  <c r="G96" i="10" l="1"/>
  <c r="H273" i="10" l="1"/>
  <c r="H275" i="10" l="1"/>
  <c r="G275" i="10"/>
  <c r="H277" i="10" l="1"/>
  <c r="G277" i="10"/>
  <c r="H278" i="10" l="1"/>
  <c r="G278" i="10"/>
</calcChain>
</file>

<file path=xl/sharedStrings.xml><?xml version="1.0" encoding="utf-8"?>
<sst xmlns="http://schemas.openxmlformats.org/spreadsheetml/2006/main" count="1365" uniqueCount="594">
  <si>
    <t>Project Name</t>
  </si>
  <si>
    <t>Funds</t>
  </si>
  <si>
    <t>Department</t>
  </si>
  <si>
    <t>Max Spend</t>
  </si>
  <si>
    <t>Date Sent</t>
  </si>
  <si>
    <t>Operating</t>
  </si>
  <si>
    <t>Title</t>
  </si>
  <si>
    <t>District</t>
  </si>
  <si>
    <t>K</t>
  </si>
  <si>
    <t>C</t>
  </si>
  <si>
    <t>D</t>
  </si>
  <si>
    <t>Status</t>
  </si>
  <si>
    <t>Completed</t>
  </si>
  <si>
    <t>F</t>
  </si>
  <si>
    <t>I</t>
  </si>
  <si>
    <t>G</t>
  </si>
  <si>
    <t>H</t>
  </si>
  <si>
    <t>A</t>
  </si>
  <si>
    <t>B</t>
  </si>
  <si>
    <t>E</t>
  </si>
  <si>
    <t>J</t>
  </si>
  <si>
    <t>Cancelled</t>
  </si>
  <si>
    <t>YTD Expenses</t>
  </si>
  <si>
    <t>WBS</t>
  </si>
  <si>
    <t>Comments</t>
  </si>
  <si>
    <t>CASE</t>
  </si>
  <si>
    <t>HPD</t>
  </si>
  <si>
    <t>PWE</t>
  </si>
  <si>
    <t>HPARD</t>
  </si>
  <si>
    <t>PD</t>
  </si>
  <si>
    <t>SWD</t>
  </si>
  <si>
    <t>CNL</t>
  </si>
  <si>
    <t>Lakewood, Rosewood &amp; Scenic Woods Parks - portacans</t>
  </si>
  <si>
    <t>Capital</t>
  </si>
  <si>
    <t>Robodials</t>
  </si>
  <si>
    <t xml:space="preserve">Constant Contact </t>
  </si>
  <si>
    <t>Esplanade at Lakeside Place Dr. @ Hayes Rd.</t>
  </si>
  <si>
    <t>Moody, Tuttle, Flores and Carnegie Libraries - Summer Jobs</t>
  </si>
  <si>
    <t>BARC - Free Spay/Neuter Surgeries</t>
  </si>
  <si>
    <t>Sub-Regional Scope - SE Houston/Hobby Airport Area</t>
  </si>
  <si>
    <t>Fund 4515</t>
  </si>
  <si>
    <t>Townwood Park - 2 PT Employees</t>
  </si>
  <si>
    <t>Street Lights</t>
  </si>
  <si>
    <t>Parking Space - 1497 Jackson (corner of Jackson and Wichita), 77004</t>
  </si>
  <si>
    <t>District I- Shopping Carts</t>
  </si>
  <si>
    <t>In process</t>
  </si>
  <si>
    <t xml:space="preserve">Metro </t>
  </si>
  <si>
    <t>Mini-murals - Intersections throughout the District</t>
  </si>
  <si>
    <t>Portacans - Zollie Scales and Schnur Parks</t>
  </si>
  <si>
    <t>4 Part time Staffers in HHD</t>
  </si>
  <si>
    <t>Sub-Regional Mobility Planning Study</t>
  </si>
  <si>
    <t>Includes mowing, edging, tree trimming, debris &amp; trash removal, traffic control - Horsepen Bayou</t>
  </si>
  <si>
    <t>Edgebrook Dr. and Space Cente Blvd. - (E-15-16) FY16 Rollover - Tree Maintenance (E-9-17)  FY17 Rollover</t>
  </si>
  <si>
    <t>Imperial Point V NTMP</t>
  </si>
  <si>
    <t>Street Striping - Various Locations in District F</t>
  </si>
  <si>
    <t>Walnut Bend Elementary School SPARK Park</t>
  </si>
  <si>
    <t>CASE  for Kids</t>
  </si>
  <si>
    <t>Bushnell 10x50 Binoculars</t>
  </si>
  <si>
    <t>Texas Rising Star</t>
  </si>
  <si>
    <t>Spay/Neuter surgeries for Big Fix Houston 2018</t>
  </si>
  <si>
    <t>Marian Park - Two Additional Part-time Staffers</t>
  </si>
  <si>
    <t>Allocation of funds to Constant Contact for constituent communications</t>
  </si>
  <si>
    <t>Fall Basketball - Marian Park</t>
  </si>
  <si>
    <t>Fall Basketball - Townwood Park</t>
  </si>
  <si>
    <t>Westwood Park - Tennis court/Basketball court graphic canvass</t>
  </si>
  <si>
    <t>Linkwood Park - Tennis court/Basketball court graphic canvass</t>
  </si>
  <si>
    <t>Townwood Park - Tennis court/Basketball court graphic canvass</t>
  </si>
  <si>
    <t>Westbury Park - Tennis court/Basketball court graphic canvass</t>
  </si>
  <si>
    <t>Willow Waterhole Greenspace Reserve</t>
  </si>
  <si>
    <t>HFD</t>
  </si>
  <si>
    <t>RL &amp; Cora Johnson Park - Fence Screen</t>
  </si>
  <si>
    <t xml:space="preserve"> Alabonson Road - Fence Screen</t>
  </si>
  <si>
    <t>Micro chipping of approximately 500 pets.</t>
  </si>
  <si>
    <t>Illegal Dumping</t>
  </si>
  <si>
    <t>HPD Mounted Patrol - Sponsorship of a horse</t>
  </si>
  <si>
    <t>DON</t>
  </si>
  <si>
    <t>MOCA</t>
  </si>
  <si>
    <t>Scott Street (610 and OST) - Beautification on the median</t>
  </si>
  <si>
    <t> ZGA Community Garden (MacGregor Park)</t>
  </si>
  <si>
    <t>Planning</t>
  </si>
  <si>
    <t>Buildout of Makerspace Hubs in schools in District B</t>
  </si>
  <si>
    <t>OBO</t>
  </si>
  <si>
    <t>2 chain saws for Fire station 46 1 k12 for Fire Station 46 2 chainsaws for Fire Station 70</t>
  </si>
  <si>
    <t>Kingwood Community Center - 4102 Rustic Woods - Survey</t>
  </si>
  <si>
    <t>Installation of Blinds</t>
  </si>
  <si>
    <t>Alief Community Center - Grant for part-time staff</t>
  </si>
  <si>
    <t>Harwin Park in District F - Mulch for plants</t>
  </si>
  <si>
    <t>Infrared cameras (7)</t>
  </si>
  <si>
    <t>Mini-murals (4)</t>
  </si>
  <si>
    <t>Denver Harbor Multi-Service Center - freezer and refrigerator</t>
  </si>
  <si>
    <t>Settegast Community Center &amp; Eastwood Community Center - purchase and installation of wi-fi routers and computers (laptop cart)</t>
  </si>
  <si>
    <t>Library Books English &amp; Spanish children's books</t>
  </si>
  <si>
    <t>Big Fix 2018 - BARC (Spay/Neuter)</t>
  </si>
  <si>
    <t>HPD Overtime - Eastside/Southeast (Cantina Initiative)</t>
  </si>
  <si>
    <t>BARC Overtime</t>
  </si>
  <si>
    <t>Illegal Dumping Surveillance Cameras - 2</t>
  </si>
  <si>
    <t>Street Light - Installation</t>
  </si>
  <si>
    <t xml:space="preserve">HCDE - After school programming to be provided at Cornelius Elementary - $5,000, De Zavala Elementary - $5,000, and Ortiz Middle School - $5,000. </t>
  </si>
  <si>
    <t>Other</t>
  </si>
  <si>
    <t>Bintliff between Beechnut and Bellaire - Speed limit signs</t>
  </si>
  <si>
    <t xml:space="preserve"> Mary Bates between Beechnut and Bellaire - Speed limit signs</t>
  </si>
  <si>
    <t xml:space="preserve">SPARK Program - Petersen Elementary School </t>
  </si>
  <si>
    <t>Bayou Greenways 2020 -- Sims Bayou trail system (Phase I) - Mural along retaining wall</t>
  </si>
  <si>
    <t>HPL</t>
  </si>
  <si>
    <t>HHD</t>
  </si>
  <si>
    <t>BARC</t>
  </si>
  <si>
    <t>DIFFERENCE</t>
  </si>
  <si>
    <t>Economic Development - Workforce Training</t>
  </si>
  <si>
    <t>A-1-19</t>
  </si>
  <si>
    <t xml:space="preserve">Overtime for HPD Northwest Division - 4th of July </t>
  </si>
  <si>
    <t>HPD Overtime - Northwest Division</t>
  </si>
  <si>
    <t>HPD  Overtime - North Division</t>
  </si>
  <si>
    <t>Street Lights - Gary St., from Antoine to DeSoto</t>
  </si>
  <si>
    <t>Street Lights - Kemp Forest, from Gessner to dead-end</t>
  </si>
  <si>
    <t>Street Lights - Lybert Dr., from Shadowdale to</t>
  </si>
  <si>
    <t>Street Lights - Durban Dr., from Lybert to Centrepark Dr.</t>
  </si>
  <si>
    <t>Street Lights on Kempwood Dr., from Hempstead to Wirt</t>
  </si>
  <si>
    <t>Street Lights - Streamside Dr., from W. Gulf Bank to Council Grove Lane</t>
  </si>
  <si>
    <t>Street Lights - DeSoto St., from Antoine to dead end</t>
  </si>
  <si>
    <t>Street Lights - Alabonson Rd., from Victory/W. Little York tocity limits</t>
  </si>
  <si>
    <t>Street Lights - 10603 Brinwood</t>
  </si>
  <si>
    <t>Mowing - Elmview, Woodvine &amp; Rigel ditches</t>
  </si>
  <si>
    <t>HPD Narcotics Overtime - Northwest</t>
  </si>
  <si>
    <t>HPD K9 - build out of walls between kennels</t>
  </si>
  <si>
    <t>HPW</t>
  </si>
  <si>
    <t>SPARK Park - Mandarin School</t>
  </si>
  <si>
    <t>Robo Calls</t>
  </si>
  <si>
    <t>Playground at Oak Forest Park, 2100 Judiway St.</t>
  </si>
  <si>
    <t>Second Chance Job Fair</t>
  </si>
  <si>
    <t>Landscaping - 6400 block of MLK Blvd.</t>
  </si>
  <si>
    <t>Epson Brightlink Pro 695Ui Interactive Projector</t>
  </si>
  <si>
    <t>Staff Retreat</t>
  </si>
  <si>
    <t>Resurfacing Sunnyside Park Tennis Courts</t>
  </si>
  <si>
    <t>Illegal Dumping Signs</t>
  </si>
  <si>
    <t>District D-Wide Cleanup (T-Shirts, printing costs, etc.)</t>
  </si>
  <si>
    <t>Rebuilding Together Houston</t>
  </si>
  <si>
    <t>Temporary Employees (Dept. of Neighborhoods)</t>
  </si>
  <si>
    <t>Replace the pole at Fire Station 7</t>
  </si>
  <si>
    <t>HPD Overtime - Southeast Patrol</t>
  </si>
  <si>
    <t>HCDE - THIRD Ward Youth Center</t>
  </si>
  <si>
    <t>HCDE - South Union, 3550 Lydia St.</t>
  </si>
  <si>
    <t>Renovation and Construction costs for MacGregor Park</t>
  </si>
  <si>
    <t>D-27-19</t>
  </si>
  <si>
    <t>D-28-19</t>
  </si>
  <si>
    <t>D-29-19</t>
  </si>
  <si>
    <t xml:space="preserve">Marquee installation on Bldgett, between Delano and Ennis - Neighborhood Matching Grant </t>
  </si>
  <si>
    <t>Bay Area Houston Economic Partnership</t>
  </si>
  <si>
    <t>MOED</t>
  </si>
  <si>
    <t>Safe Sidewalk - West side of Mills Branch Dr. between Riverpoint Village heading south to Clover Valley</t>
  </si>
  <si>
    <t xml:space="preserve">HCDE                               </t>
  </si>
  <si>
    <t>HCDE Case Grants</t>
  </si>
  <si>
    <t>Safe Sidewalk - Mills Branch Rd.</t>
  </si>
  <si>
    <t>El Dorado Blvd. (Two scheduled one time mows)</t>
  </si>
  <si>
    <t>Pave over center of cul-de-sac (Samuel Lane)</t>
  </si>
  <si>
    <t>Installation of lighting for the baseball field (Pine Brook)</t>
  </si>
  <si>
    <t>CASE  for Kids 2018-2019 City Connections Grants</t>
  </si>
  <si>
    <t>Bay Area Houston Economic Partnership (second phase)</t>
  </si>
  <si>
    <t>Panel Replacement - Bay Area Blvd. at Middlebrook</t>
  </si>
  <si>
    <t>Sidewalk development on High Valley from Kingwood Dr. to Stately Oak</t>
  </si>
  <si>
    <t>Sidewalk needed on Shaver St. from 4415 Shaver to the driveway at YES Prep SE</t>
  </si>
  <si>
    <t>5458 Allendale Rd. - installation of new sidewalk</t>
  </si>
  <si>
    <t>Imperial Point II NTMP - 4 speed cushions</t>
  </si>
  <si>
    <t xml:space="preserve">HPD Overtime - Environmental Investigations Unit </t>
  </si>
  <si>
    <t xml:space="preserve">Park Glen West Subdivision Application #6704-17 - 6 speed cushions </t>
  </si>
  <si>
    <t xml:space="preserve">Imperial Point IV NTMP </t>
  </si>
  <si>
    <t>Tanglewilde Subdivision - installation of NTMPs</t>
  </si>
  <si>
    <t>Brookfield Subdivision - installation of NTMPs</t>
  </si>
  <si>
    <t>HPD Holiday Overtime - Westside Station - Chief Baimbridge (Contact person)</t>
  </si>
  <si>
    <t>HPD Holiday Overtime - Midwest Station</t>
  </si>
  <si>
    <t>SWMD- Emergency Illegal Dumpimg Trash Pickup</t>
  </si>
  <si>
    <t>Panel Replacement - High Star</t>
  </si>
  <si>
    <t>Alief Community Garden - chairs and tables</t>
  </si>
  <si>
    <t>CASE - Kids Swimming Lessons</t>
  </si>
  <si>
    <t>HPD OT</t>
  </si>
  <si>
    <t xml:space="preserve">HFD - District G Fire Stations </t>
  </si>
  <si>
    <t>HPD Overtime - Memorial Dr. Drainage and Paving Project</t>
  </si>
  <si>
    <t>Swimming lessons at various pools in District G</t>
  </si>
  <si>
    <t>Waldemar Park</t>
  </si>
  <si>
    <t>HPD Overtime - residential areas adjacent to the Memorial Dr. Reconstruction project</t>
  </si>
  <si>
    <t xml:space="preserve">Various concrete panels, sidewalks &amp; curbs in District G </t>
  </si>
  <si>
    <t>Extractors for 6 District G stations</t>
  </si>
  <si>
    <t>HPD Overtime - Westside Patrol targeting burglary of motor vehicles</t>
  </si>
  <si>
    <t>HPD Westside, Midwest &amp; Central - Morpho Trak</t>
  </si>
  <si>
    <t>A-2-19</t>
  </si>
  <si>
    <t>A-3-19</t>
  </si>
  <si>
    <t>A-4-19</t>
  </si>
  <si>
    <t>A-5-19</t>
  </si>
  <si>
    <t>A-6-19</t>
  </si>
  <si>
    <t>A-7-19</t>
  </si>
  <si>
    <t>A-8-19</t>
  </si>
  <si>
    <t>A-9-19</t>
  </si>
  <si>
    <t>A-10-19</t>
  </si>
  <si>
    <t>A-11-19</t>
  </si>
  <si>
    <t>A-12-19</t>
  </si>
  <si>
    <t>A-13-19</t>
  </si>
  <si>
    <t>A-14-19</t>
  </si>
  <si>
    <t>A-15-19</t>
  </si>
  <si>
    <t>A-16-19</t>
  </si>
  <si>
    <t>A-17-19</t>
  </si>
  <si>
    <t>A-18-19</t>
  </si>
  <si>
    <t>A-19-19</t>
  </si>
  <si>
    <t>B-1-19</t>
  </si>
  <si>
    <t>B-2-19</t>
  </si>
  <si>
    <t>B-3-19</t>
  </si>
  <si>
    <t>B-4-19</t>
  </si>
  <si>
    <t>B-5-19</t>
  </si>
  <si>
    <t>B-6-19</t>
  </si>
  <si>
    <t>B-7-19</t>
  </si>
  <si>
    <t>B-8-19</t>
  </si>
  <si>
    <t>C-1-19</t>
  </si>
  <si>
    <t>C-2-19</t>
  </si>
  <si>
    <t>C-3-19</t>
  </si>
  <si>
    <t>C-4-19</t>
  </si>
  <si>
    <t>C-5-19</t>
  </si>
  <si>
    <t>E-1-19</t>
  </si>
  <si>
    <t>E-2-19</t>
  </si>
  <si>
    <t>E-3-19</t>
  </si>
  <si>
    <t>E-4-19</t>
  </si>
  <si>
    <t>E-5-19</t>
  </si>
  <si>
    <t>E-6-19</t>
  </si>
  <si>
    <t>E-7-19</t>
  </si>
  <si>
    <t>E-8-19</t>
  </si>
  <si>
    <t>E-9-19</t>
  </si>
  <si>
    <t>E-10-19</t>
  </si>
  <si>
    <t>E-11-19</t>
  </si>
  <si>
    <t>E-12-19</t>
  </si>
  <si>
    <t>E-13-19</t>
  </si>
  <si>
    <t>E-14-19</t>
  </si>
  <si>
    <t>E-15-19</t>
  </si>
  <si>
    <t>E-16-19</t>
  </si>
  <si>
    <t>E-17-19</t>
  </si>
  <si>
    <t>E-18-19</t>
  </si>
  <si>
    <t>F-1-19</t>
  </si>
  <si>
    <t>F-2-19</t>
  </si>
  <si>
    <t>F-3-19</t>
  </si>
  <si>
    <t>F-4-19</t>
  </si>
  <si>
    <t>F-5-19</t>
  </si>
  <si>
    <t>F-6-19</t>
  </si>
  <si>
    <t>F-7-19</t>
  </si>
  <si>
    <t>F-8-19</t>
  </si>
  <si>
    <t>F-9-19</t>
  </si>
  <si>
    <t>F-10-19</t>
  </si>
  <si>
    <t>F-11-19</t>
  </si>
  <si>
    <t>F-12-19</t>
  </si>
  <si>
    <t>F-13-19</t>
  </si>
  <si>
    <t>F-14-19</t>
  </si>
  <si>
    <t>F-15-19</t>
  </si>
  <si>
    <t>F-16-19</t>
  </si>
  <si>
    <t>G-1-19</t>
  </si>
  <si>
    <t>G-2-19</t>
  </si>
  <si>
    <t>G-3-19</t>
  </si>
  <si>
    <t>G-4-19</t>
  </si>
  <si>
    <t>G-5-19</t>
  </si>
  <si>
    <t>G-6-19</t>
  </si>
  <si>
    <t>G-7-19</t>
  </si>
  <si>
    <t>G-8-19</t>
  </si>
  <si>
    <t>G-9-19</t>
  </si>
  <si>
    <t>G-10-19</t>
  </si>
  <si>
    <t>G-11-19</t>
  </si>
  <si>
    <t>G-12-19</t>
  </si>
  <si>
    <t>G-13-19</t>
  </si>
  <si>
    <t>H-1-19</t>
  </si>
  <si>
    <t>H-2-19</t>
  </si>
  <si>
    <t>H-3-19</t>
  </si>
  <si>
    <t>H-4-19</t>
  </si>
  <si>
    <t>H-5-19</t>
  </si>
  <si>
    <t>H-6-19</t>
  </si>
  <si>
    <t>H-7-19</t>
  </si>
  <si>
    <t>H-8-19</t>
  </si>
  <si>
    <t>H-9-19</t>
  </si>
  <si>
    <t>H-10-19</t>
  </si>
  <si>
    <t>H-11-19</t>
  </si>
  <si>
    <t>H-12-19</t>
  </si>
  <si>
    <t>H-13-19</t>
  </si>
  <si>
    <t>H-14-19</t>
  </si>
  <si>
    <t>H-15-19</t>
  </si>
  <si>
    <t>H-16-19</t>
  </si>
  <si>
    <t>Spay/Neuter Awareness Billboards</t>
  </si>
  <si>
    <t>Scrap tire recycling - Greater Northside and Greater East End Management Districts</t>
  </si>
  <si>
    <t>CASE for Kids 2018-2019 City Connections</t>
  </si>
  <si>
    <t>Moody, Flores, Tuttle, and Carnegie Neighborhood Libraries - Tech Connect Interns</t>
  </si>
  <si>
    <t xml:space="preserve">Tire Disposal - Greater Northside Management District </t>
  </si>
  <si>
    <t>Purchase of four (4) Husqvarna K970 power saws</t>
  </si>
  <si>
    <t>Tow Rope Reel - HPD Port Patrol</t>
  </si>
  <si>
    <t>Healthy Pets, Health Streets spay/neutering</t>
  </si>
  <si>
    <t>Eastwood Academy - Maker Youth Program at Eastwood Academy HS</t>
  </si>
  <si>
    <t>CASE for Kids</t>
  </si>
  <si>
    <t>Gus Wortham Golf Course - R/R the perimeter fence</t>
  </si>
  <si>
    <t>Big Fix - spay and neuter</t>
  </si>
  <si>
    <t>HPD - Vice/DRT Overtime - Gulf Freeway between Wayside and Edgebrook</t>
  </si>
  <si>
    <t>UH - Enhancement of underpass at Cullen &amp; I-45</t>
  </si>
  <si>
    <t>NTMPs - Various neighborhoods in District I ($100,000)</t>
  </si>
  <si>
    <t>Dow Park - walking trail repairs</t>
  </si>
  <si>
    <t>Reveille Park - walking trail repairs</t>
  </si>
  <si>
    <t>Panel Replacement  ($400,000)</t>
  </si>
  <si>
    <t>I-1-19</t>
  </si>
  <si>
    <t>I-2-19</t>
  </si>
  <si>
    <t>I-3-19</t>
  </si>
  <si>
    <t>I-4-19</t>
  </si>
  <si>
    <t>I-5-19</t>
  </si>
  <si>
    <t>I-6-19</t>
  </si>
  <si>
    <t>I-7-19</t>
  </si>
  <si>
    <t>I-8-19</t>
  </si>
  <si>
    <t>I-9-19</t>
  </si>
  <si>
    <t>I-10-19</t>
  </si>
  <si>
    <t>I-11-19</t>
  </si>
  <si>
    <t>I-12-19</t>
  </si>
  <si>
    <t>I-13-19</t>
  </si>
  <si>
    <t>I-14-19</t>
  </si>
  <si>
    <t>I-15-19</t>
  </si>
  <si>
    <t>I-16-19</t>
  </si>
  <si>
    <t>I-17-19</t>
  </si>
  <si>
    <t>I-18-19</t>
  </si>
  <si>
    <t>I-19-19</t>
  </si>
  <si>
    <t>I-20-19</t>
  </si>
  <si>
    <t>I-21-19</t>
  </si>
  <si>
    <t>I-22-19</t>
  </si>
  <si>
    <t>J-1-19</t>
  </si>
  <si>
    <t>J-2-19</t>
  </si>
  <si>
    <t xml:space="preserve">Part-timer w/HHD's Area Agency on Aging </t>
  </si>
  <si>
    <t>Curb Repair - Trafalgar, S Post Oak to Altair Way ($15,387.50)</t>
  </si>
  <si>
    <t>Curb Repair - Heatherbrook Dr., S Post Oak to Altair Way ($15,387.50)</t>
  </si>
  <si>
    <t>K-1-19</t>
  </si>
  <si>
    <t>K-2-19</t>
  </si>
  <si>
    <t>K-3-19</t>
  </si>
  <si>
    <t>K-4-19</t>
  </si>
  <si>
    <t>K-5-19</t>
  </si>
  <si>
    <t>K-6-19</t>
  </si>
  <si>
    <t>K-7-19</t>
  </si>
  <si>
    <t>K-8-19</t>
  </si>
  <si>
    <t>K-9-19</t>
  </si>
  <si>
    <t>K-10-19</t>
  </si>
  <si>
    <t>K-11-19</t>
  </si>
  <si>
    <t>K-12-19</t>
  </si>
  <si>
    <t>K-13-19</t>
  </si>
  <si>
    <t>K-14-19</t>
  </si>
  <si>
    <t>K-15-19</t>
  </si>
  <si>
    <t>K-16-19</t>
  </si>
  <si>
    <t>FY2019 BUDGET</t>
  </si>
  <si>
    <t>FY2018 ROLLOVER</t>
  </si>
  <si>
    <t>TOTAL FY2019 BUDGET</t>
  </si>
  <si>
    <t>A-20-19</t>
  </si>
  <si>
    <t>A-21-19</t>
  </si>
  <si>
    <t>A-22-19</t>
  </si>
  <si>
    <t>A-23-19</t>
  </si>
  <si>
    <t>A-24-19</t>
  </si>
  <si>
    <t>A-25-19</t>
  </si>
  <si>
    <t>A-26-19</t>
  </si>
  <si>
    <t>A-27-19</t>
  </si>
  <si>
    <t>A-28-19</t>
  </si>
  <si>
    <t>A-29-19</t>
  </si>
  <si>
    <t>A-30-19</t>
  </si>
  <si>
    <t>HPD Northwest - Overtime nights and weekends (R622)</t>
  </si>
  <si>
    <t>James Lee Park (Binglewood) - sign</t>
  </si>
  <si>
    <t>Fire stations in District A - gear cleaning equipment</t>
  </si>
  <si>
    <t>Agnes Moffitt Park - grant writer</t>
  </si>
  <si>
    <t>HPD (in District A) - Overtime</t>
  </si>
  <si>
    <t>Westview in front of Shadow Oaks - median cut ($107K)</t>
  </si>
  <si>
    <t>Shadow Oaks - enlarge inlets to BB and replace the sidewalk ($65K)</t>
  </si>
  <si>
    <t>Huge Oaks - new curb ($37K)</t>
  </si>
  <si>
    <t>NTMP ($291K)</t>
  </si>
  <si>
    <t>Agnes Moffitt Park - amenities</t>
  </si>
  <si>
    <t>Illegal Dumping Cameras</t>
  </si>
  <si>
    <t>B-9-19</t>
  </si>
  <si>
    <t>B-10-19</t>
  </si>
  <si>
    <t>B-11-19</t>
  </si>
  <si>
    <t>Howton and Miley St. - roadside ditch repair ($500k)</t>
  </si>
  <si>
    <t>Big Fix - spay and neuter program</t>
  </si>
  <si>
    <t>Funding to promote economic development</t>
  </si>
  <si>
    <t>B-12-19</t>
  </si>
  <si>
    <t>B-13-19</t>
  </si>
  <si>
    <t>Sidewalk repair: Tilgham - Ledwicke to Laurentide</t>
  </si>
  <si>
    <t>Little Free Libraries</t>
  </si>
  <si>
    <t>C-6-19</t>
  </si>
  <si>
    <t>C-7-19</t>
  </si>
  <si>
    <t>C-8-19</t>
  </si>
  <si>
    <t>Heights, Montrose, Upper Kirby, and greater Meyerland neighborhoods - matching grants</t>
  </si>
  <si>
    <t>Metropolitan Multi-Service Center - MS Office Classes</t>
  </si>
  <si>
    <t>C-9-19</t>
  </si>
  <si>
    <t>C-10-19</t>
  </si>
  <si>
    <t>C-11-19</t>
  </si>
  <si>
    <t>C-12-19</t>
  </si>
  <si>
    <t>C-13-19</t>
  </si>
  <si>
    <t>Freedmen's Town - TSU students research project</t>
  </si>
  <si>
    <t>McGovern-Stella Link Library equipment</t>
  </si>
  <si>
    <t xml:space="preserve">Library equipment at Clifton Middle School </t>
  </si>
  <si>
    <t>Montrose Special Parking ($7,500)</t>
  </si>
  <si>
    <t>Timbergrove-Seamist - speed humps ($95,450)</t>
  </si>
  <si>
    <t>D-30-19</t>
  </si>
  <si>
    <t>D-31-19</t>
  </si>
  <si>
    <t>D-32-19</t>
  </si>
  <si>
    <t>D-33-19</t>
  </si>
  <si>
    <t>D-34-19</t>
  </si>
  <si>
    <t>D-35-19</t>
  </si>
  <si>
    <t>D-36-19</t>
  </si>
  <si>
    <t>D-37-19</t>
  </si>
  <si>
    <t>HOT Team</t>
  </si>
  <si>
    <t>Washington Terrace - Neighborhood Matching Grant for marquee</t>
  </si>
  <si>
    <t>New markers - Rockwood &amp; N. MacGregor, Rockwood &amp; Wheeler, Faculty &amp; N. MacGregor, University Oaks &amp; N. MacGregor, University Oaks &amp; Wheeler</t>
  </si>
  <si>
    <t>HPD Southeast Police Explorers Program</t>
  </si>
  <si>
    <t>HPD South Central - Overtime</t>
  </si>
  <si>
    <t>Cell phone purchase for HPD Crime Suppression Team</t>
  </si>
  <si>
    <t>Partnership with U of H to enhance through art installation</t>
  </si>
  <si>
    <t>Speed cushion - Southern Village project#6650-15 ($123,750)</t>
  </si>
  <si>
    <t>Speed Cushion - South Park II project #673-17 ($288,750)</t>
  </si>
  <si>
    <t>Speed Cushion - Sugar Valley project #6801-18 ($45,000)</t>
  </si>
  <si>
    <t>Parkside Community - speed humps ($39,000)</t>
  </si>
  <si>
    <t>E-19-19</t>
  </si>
  <si>
    <t>E-20-19</t>
  </si>
  <si>
    <t>E-21-19</t>
  </si>
  <si>
    <t>E-22-19</t>
  </si>
  <si>
    <t>E-23-19</t>
  </si>
  <si>
    <t>E-24-19</t>
  </si>
  <si>
    <t>E-25-19</t>
  </si>
  <si>
    <t>E-26-19</t>
  </si>
  <si>
    <t>E-27-19</t>
  </si>
  <si>
    <t>E-28-19</t>
  </si>
  <si>
    <t>E-29-19</t>
  </si>
  <si>
    <t>Kingwood and Clear Lake - CompuCycle</t>
  </si>
  <si>
    <t xml:space="preserve">HPD - Kingwood substation (renovation and renewal of kitchen and appliances </t>
  </si>
  <si>
    <t xml:space="preserve">Clear Lake City Blvd., between El Dorado and Pine Green Way - beautification of the area </t>
  </si>
  <si>
    <t xml:space="preserve">Meadowcreek Village Community Center - chairs and tables </t>
  </si>
  <si>
    <t>2701 Kingwood Dr. - panel replacement ($50.4k)</t>
  </si>
  <si>
    <t>3603 West Lake Houston Parkway - panel replacement ($35,000)</t>
  </si>
  <si>
    <t>Kingwood Community Center - bulb replacement in projector</t>
  </si>
  <si>
    <t>Dylan Duncan Memorial Skate Park</t>
  </si>
  <si>
    <t>HPD OT - Clear Lake</t>
  </si>
  <si>
    <t>HPD OT - Kingwood</t>
  </si>
  <si>
    <t>North Featherwood panel replacement ($18,100)</t>
  </si>
  <si>
    <t>F-17-19</t>
  </si>
  <si>
    <t>F-18-19</t>
  </si>
  <si>
    <t>F-19-19</t>
  </si>
  <si>
    <t>F-20-19</t>
  </si>
  <si>
    <t>F-21-19</t>
  </si>
  <si>
    <t>Sneed Park soccer fields</t>
  </si>
  <si>
    <t>Bellaire Blvd. - 40 linear feet of curb repair in various locations JOB issue: 48710 ($3,760)</t>
  </si>
  <si>
    <t>North side of Richmond Blvd. between Meadway and Ashford Park - sidewalk repair ($61,125)</t>
  </si>
  <si>
    <t>Repair curb damage at 10400 Huntington Estate and 10403 Huntington Estate ($7,120)</t>
  </si>
  <si>
    <t>Curbside repair for Park Glen West Subdivision ($10,225)</t>
  </si>
  <si>
    <t>Additional turning lane at intersection near Bellaire and Boone median ($173,749.89)</t>
  </si>
  <si>
    <t>G-14-19</t>
  </si>
  <si>
    <t>G-15-19</t>
  </si>
  <si>
    <t>Sponsorship of Mounted Patrol</t>
  </si>
  <si>
    <t>HFD Extractors</t>
  </si>
  <si>
    <t>H-18-19</t>
  </si>
  <si>
    <t>H-19-19</t>
  </si>
  <si>
    <t>H-20-19</t>
  </si>
  <si>
    <t>H-21-19</t>
  </si>
  <si>
    <t>H-22-19</t>
  </si>
  <si>
    <t>H-23-19</t>
  </si>
  <si>
    <t>H-24-19</t>
  </si>
  <si>
    <t>H-25-19</t>
  </si>
  <si>
    <t>H-26-19</t>
  </si>
  <si>
    <t>H-27-19</t>
  </si>
  <si>
    <t>H-28-19</t>
  </si>
  <si>
    <t>H-29-19</t>
  </si>
  <si>
    <t>H-30-19</t>
  </si>
  <si>
    <t>H-31-19</t>
  </si>
  <si>
    <t>H-32-19</t>
  </si>
  <si>
    <t>H-33-19</t>
  </si>
  <si>
    <t>H-34-19</t>
  </si>
  <si>
    <t>H-35-19</t>
  </si>
  <si>
    <t>H-36-19</t>
  </si>
  <si>
    <t>H-37-19</t>
  </si>
  <si>
    <t>H-38-19</t>
  </si>
  <si>
    <t>H-39-19</t>
  </si>
  <si>
    <t>H-40-19</t>
  </si>
  <si>
    <t>H-17-19</t>
  </si>
  <si>
    <t>Henderson Park - basketball court</t>
  </si>
  <si>
    <t>Henderson Park - ADA Portacan</t>
  </si>
  <si>
    <t>Hogg Middle School - track and field</t>
  </si>
  <si>
    <t>HPD - Mounted Patrol</t>
  </si>
  <si>
    <t>Installation of ADA ramps @ Highland and Michaux ($16.8k)</t>
  </si>
  <si>
    <t>Rebuild of sidewalk and installation of ADA-compliant ramps on Silver St., between Winter and the railroad ($17,250k)</t>
  </si>
  <si>
    <t xml:space="preserve">Rebuild sidewalk and install ADA-compliant ramp on Woodland St, between Reagan &amp; Watson ($34,350) </t>
  </si>
  <si>
    <t xml:space="preserve">Build new sidewalk and install ADA-compliant ramp on E. 35th, between N. Main &amp; Oxford ($13,125) </t>
  </si>
  <si>
    <t>Central Depository &amp; North Main Depository - backlog of junk/tree waste services</t>
  </si>
  <si>
    <t>Construction of ADA-compliant ramps at the intersections of Oxford &amp; Walthall, Arlington &amp; Walthall, and Arlington &amp; Victoria ($30,075)</t>
  </si>
  <si>
    <t>Rebuild sidewalk and install ADA-compliant ramps on Patton St., between Siegel &amp; Billingsley ($60k)</t>
  </si>
  <si>
    <t>Rebuild sidewalk and install ADA-compliant ramps on Everett St. between McIntosh &amp; Carl ($80k)</t>
  </si>
  <si>
    <t>Rebuild sidewalk and install ADA-compliant ramps on Summer St. between White &amp; Henderson ($27.75k)</t>
  </si>
  <si>
    <t>NTMP application #6109-11, Friendly Acres ($51.3k)</t>
  </si>
  <si>
    <t>NTMP application #6421-14, Benbrook ($80.685k)</t>
  </si>
  <si>
    <t>NTMP application #6505-15, Meadow Lea ($47.88k)</t>
  </si>
  <si>
    <t>NTMP application #6508-15, Brooke-Smith, Benbrook ($60k)</t>
  </si>
  <si>
    <t>NTMP application #6516-15, Silver Commons ($40k)</t>
  </si>
  <si>
    <t>B-Cycle - Sawyer Yards</t>
  </si>
  <si>
    <t xml:space="preserve">B-Cycle - Eastwood Park </t>
  </si>
  <si>
    <t>Community Centers - library books</t>
  </si>
  <si>
    <t>Makerspaces - Burnett ES, Burbank MS, &amp; Fonville MS</t>
  </si>
  <si>
    <t>NTMP #6746-17 - Second Ward ($10,260)</t>
  </si>
  <si>
    <t>METRO - sidewalk improvements Jensen Dr. @ Crosstimbers St. ($17,992.50)</t>
  </si>
  <si>
    <t>Bike Lanes - Houston Ave., between White Oak and Spring St. ($25,000)</t>
  </si>
  <si>
    <t>J-3-19</t>
  </si>
  <si>
    <t>J-4-19</t>
  </si>
  <si>
    <t>J-5-19</t>
  </si>
  <si>
    <t>J-6-19</t>
  </si>
  <si>
    <t>J-7-19</t>
  </si>
  <si>
    <t>J-8-19</t>
  </si>
  <si>
    <t>J-9-19</t>
  </si>
  <si>
    <t>J-10-19</t>
  </si>
  <si>
    <t>J-11-19</t>
  </si>
  <si>
    <t>J-12-19</t>
  </si>
  <si>
    <t>J-13-19</t>
  </si>
  <si>
    <t>J-14-19</t>
  </si>
  <si>
    <t>J-15-19</t>
  </si>
  <si>
    <t>J-16-19</t>
  </si>
  <si>
    <t>J-17-19</t>
  </si>
  <si>
    <t>J-18-19</t>
  </si>
  <si>
    <t xml:space="preserve">Sharpstown Green Park - Hillcroft &amp; Sharpview </t>
  </si>
  <si>
    <t>Rasmus Park - ongoing improvements to park; construction of meeting house</t>
  </si>
  <si>
    <t>Street lights - Green Ash, from Renwick to Alder</t>
  </si>
  <si>
    <t>Shopping Cart retrieval</t>
  </si>
  <si>
    <t>Repair of sidewalk and ADA ramp - SE corner of Wilcrest and Beechnut ($4,320)</t>
  </si>
  <si>
    <t>R/R damaged sidewalk - East side of Bintliff Dr., from Bellaire to Sharpview ($163,215.35)</t>
  </si>
  <si>
    <t>ADA wheelchair ramps - Larkwood, from Langdon to Triola ($63,525)</t>
  </si>
  <si>
    <t>Wheelchair ramps - Sandpiper, from Neff to Triola ($73,730.91)</t>
  </si>
  <si>
    <t>Install wheelchair ramps at Marinette, from Carvel to Concho ($57,206.46)</t>
  </si>
  <si>
    <t>Wheelchair ramps - Triola and Cannock ($9,588.48)</t>
  </si>
  <si>
    <t>Wheelchair ramps - Mahoning, between Neff and Roos ($27,652.35)</t>
  </si>
  <si>
    <t>Wheelchair ramps - Sharpview and Brou ($10,269.38)</t>
  </si>
  <si>
    <t>NTMP - 5 speed cushions @ Val Verde area ($30,000)</t>
  </si>
  <si>
    <t>NTMP - 3 speed cushions @ Mahoning Dr. in Braeburn Glen</t>
  </si>
  <si>
    <t>R/R sidewalk - East side Wilcrest, from Corona to Langdon ($14,614.78)</t>
  </si>
  <si>
    <t>Wheelchair ramps at various intersections in Braeburn Valley West ($40,877.29)</t>
  </si>
  <si>
    <t>J-19-19</t>
  </si>
  <si>
    <t>Installation of 6 street lights in the Westwood area (Club Creek Dr., Concourse Dr., Duchamp Dr., Forum Park Dr., and Deering Dr.)</t>
  </si>
  <si>
    <t>K-17-19</t>
  </si>
  <si>
    <t>K-18-19</t>
  </si>
  <si>
    <t>K-19-19</t>
  </si>
  <si>
    <t>K-20-19</t>
  </si>
  <si>
    <t>CASE for Kids City Connection</t>
  </si>
  <si>
    <t xml:space="preserve">HOT Team </t>
  </si>
  <si>
    <t>Online service for District K residents</t>
  </si>
  <si>
    <t>Sidewalk construction ($469,225)</t>
  </si>
  <si>
    <t>Row Labels</t>
  </si>
  <si>
    <t>Grand Total</t>
  </si>
  <si>
    <t>Sum of Max Spend</t>
  </si>
  <si>
    <t>Sum of YTD Expenses</t>
  </si>
  <si>
    <t>(blank)</t>
  </si>
  <si>
    <t>F-22-19</t>
  </si>
  <si>
    <t>Vacant lot mowing</t>
  </si>
  <si>
    <t>G-16-19</t>
  </si>
  <si>
    <t>HPD - speed awareness trailer</t>
  </si>
  <si>
    <t>A-31-19</t>
  </si>
  <si>
    <t>A-32-19</t>
  </si>
  <si>
    <t>Television for Carverdale Community Center</t>
  </si>
  <si>
    <t>Street Lights - Maux Dr.</t>
  </si>
  <si>
    <t>B-14-19</t>
  </si>
  <si>
    <t>B-15-19</t>
  </si>
  <si>
    <t xml:space="preserve">Tuffly Park Improvement Project </t>
  </si>
  <si>
    <t>Urban Farming and Culinary Workforce Development Program</t>
  </si>
  <si>
    <t>G-17-19</t>
  </si>
  <si>
    <t>T-shirts for swim lesson program</t>
  </si>
  <si>
    <t>I-23-19</t>
  </si>
  <si>
    <t>I-24-19</t>
  </si>
  <si>
    <t>Funding for 2019 Theater District Open House</t>
  </si>
  <si>
    <t>Relocation of traffic control box</t>
  </si>
  <si>
    <t>J-20-19</t>
  </si>
  <si>
    <t>J-21-19</t>
  </si>
  <si>
    <t>Sharpstown Park - additional basketball goal at tennis courts</t>
  </si>
  <si>
    <t>Braeburn Glen - permanent divider at Braeburn Glen Blvd. and Valley View Ln.</t>
  </si>
  <si>
    <t>K-21-19</t>
  </si>
  <si>
    <t>ATV for patrol on Sims Bayou</t>
  </si>
  <si>
    <t>Rolled over to FY20</t>
  </si>
  <si>
    <t>Roadside ditch rehabilitation - Malone St., from Washington Ave. to Rose St. ($198,525)</t>
  </si>
  <si>
    <t>Roadside ditch rehabilitation - Cohn St., from Washington Ave. to Westcott St. ($198,525)</t>
  </si>
  <si>
    <t>Sidewalk repair - Grimes Park (METRO - $3,500)</t>
  </si>
  <si>
    <t>D-1-19</t>
  </si>
  <si>
    <t>D-2-19</t>
  </si>
  <si>
    <t>D-3-19</t>
  </si>
  <si>
    <t>D-4-19</t>
  </si>
  <si>
    <t>D-5-19</t>
  </si>
  <si>
    <t>D-6-19</t>
  </si>
  <si>
    <t>D-7-19</t>
  </si>
  <si>
    <t>D-8-19</t>
  </si>
  <si>
    <t>D-9-19</t>
  </si>
  <si>
    <t>D-10-19</t>
  </si>
  <si>
    <t>D-11-19</t>
  </si>
  <si>
    <t>D-12-19</t>
  </si>
  <si>
    <t>D-13-19</t>
  </si>
  <si>
    <t>D-14-19</t>
  </si>
  <si>
    <t>D-15-19</t>
  </si>
  <si>
    <t>D-16-19</t>
  </si>
  <si>
    <t>D-17-19</t>
  </si>
  <si>
    <t>D-18-19</t>
  </si>
  <si>
    <t>D-19-19</t>
  </si>
  <si>
    <t>D-20-19</t>
  </si>
  <si>
    <t>D-21-19</t>
  </si>
  <si>
    <t>D-22-19</t>
  </si>
  <si>
    <t>D-23-19</t>
  </si>
  <si>
    <t>D-24-19</t>
  </si>
  <si>
    <t>D-25-19</t>
  </si>
  <si>
    <t>D-26-19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</si>
</sst>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E7A74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gradientFill degree="90">
        <stop position="0">
          <color rgb="FFFFC000"/>
        </stop>
        <stop position="1">
          <color rgb="FF00B0F0"/>
        </stop>
      </gradient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B0F0"/>
        </stop>
        <stop position="1">
          <color rgb="FFFFC000"/>
        </stop>
      </gradientFill>
    </fill>
    <fill>
      <gradientFill degree="90">
        <stop position="0">
          <color rgb="FF0070C0"/>
        </stop>
        <stop position="1">
          <color rgb="FFFFC000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right"/>
    </xf>
    <xf numFmtId="8" fontId="1" fillId="5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8" fontId="1" fillId="4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/>
    </xf>
    <xf numFmtId="14" fontId="4" fillId="5" borderId="1" xfId="0" applyNumberFormat="1" applyFont="1" applyFill="1" applyBorder="1" applyAlignment="1">
      <alignment horizontal="right"/>
    </xf>
    <xf numFmtId="8" fontId="4" fillId="5" borderId="1" xfId="0" applyNumberFormat="1" applyFont="1" applyFill="1" applyBorder="1" applyAlignment="1">
      <alignment horizontal="right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/>
    </xf>
    <xf numFmtId="164" fontId="10" fillId="3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0" fillId="3" borderId="1" xfId="0" applyFont="1" applyFill="1" applyBorder="1"/>
    <xf numFmtId="0" fontId="10" fillId="3" borderId="3" xfId="0" applyFont="1" applyFill="1" applyBorder="1" applyAlignment="1">
      <alignment horizontal="right"/>
    </xf>
    <xf numFmtId="0" fontId="1" fillId="5" borderId="1" xfId="0" applyFont="1" applyFill="1" applyBorder="1"/>
    <xf numFmtId="14" fontId="1" fillId="5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8" fontId="4" fillId="4" borderId="1" xfId="0" applyNumberFormat="1" applyFont="1" applyFill="1" applyBorder="1" applyAlignment="1">
      <alignment horizontal="right"/>
    </xf>
    <xf numFmtId="14" fontId="4" fillId="4" borderId="1" xfId="0" applyNumberFormat="1" applyFont="1" applyFill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14" fontId="11" fillId="5" borderId="1" xfId="0" applyNumberFormat="1" applyFont="1" applyFill="1" applyBorder="1" applyAlignment="1">
      <alignment horizontal="right"/>
    </xf>
    <xf numFmtId="8" fontId="11" fillId="5" borderId="1" xfId="0" applyNumberFormat="1" applyFont="1" applyFill="1" applyBorder="1" applyAlignment="1">
      <alignment horizontal="right"/>
    </xf>
    <xf numFmtId="0" fontId="11" fillId="5" borderId="1" xfId="0" applyNumberFormat="1" applyFont="1" applyFill="1" applyBorder="1"/>
    <xf numFmtId="0" fontId="11" fillId="5" borderId="1" xfId="0" applyFont="1" applyFill="1" applyBorder="1" applyAlignment="1">
      <alignment wrapText="1"/>
    </xf>
    <xf numFmtId="0" fontId="1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" fillId="5" borderId="1" xfId="0" applyFont="1" applyFill="1" applyBorder="1" applyAlignment="1">
      <alignment wrapText="1"/>
    </xf>
    <xf numFmtId="14" fontId="6" fillId="5" borderId="1" xfId="0" applyNumberFormat="1" applyFont="1" applyFill="1" applyBorder="1" applyAlignment="1">
      <alignment horizontal="right"/>
    </xf>
    <xf numFmtId="8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14" fontId="7" fillId="5" borderId="1" xfId="0" applyNumberFormat="1" applyFont="1" applyFill="1" applyBorder="1" applyAlignment="1">
      <alignment horizontal="right"/>
    </xf>
    <xf numFmtId="8" fontId="7" fillId="5" borderId="1" xfId="0" applyNumberFormat="1" applyFont="1" applyFill="1" applyBorder="1" applyAlignment="1">
      <alignment horizontal="right"/>
    </xf>
    <xf numFmtId="14" fontId="1" fillId="4" borderId="1" xfId="0" applyNumberFormat="1" applyFont="1" applyFill="1" applyBorder="1" applyAlignment="1">
      <alignment horizontal="right"/>
    </xf>
    <xf numFmtId="0" fontId="1" fillId="4" borderId="1" xfId="0" applyNumberFormat="1" applyFont="1" applyFill="1" applyBorder="1"/>
    <xf numFmtId="0" fontId="0" fillId="6" borderId="0" xfId="0" applyFill="1" applyBorder="1" applyAlignment="1">
      <alignment vertical="top"/>
    </xf>
    <xf numFmtId="0" fontId="2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right"/>
    </xf>
    <xf numFmtId="0" fontId="1" fillId="5" borderId="1" xfId="0" applyNumberFormat="1" applyFont="1" applyFill="1" applyBorder="1"/>
    <xf numFmtId="0" fontId="2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right"/>
    </xf>
    <xf numFmtId="14" fontId="1" fillId="7" borderId="1" xfId="0" applyNumberFormat="1" applyFont="1" applyFill="1" applyBorder="1" applyAlignment="1">
      <alignment horizontal="right"/>
    </xf>
    <xf numFmtId="8" fontId="1" fillId="7" borderId="1" xfId="0" applyNumberFormat="1" applyFont="1" applyFill="1" applyBorder="1" applyAlignment="1">
      <alignment horizontal="right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1" fillId="7" borderId="1" xfId="0" applyNumberFormat="1" applyFont="1" applyFill="1" applyBorder="1"/>
    <xf numFmtId="0" fontId="0" fillId="8" borderId="0" xfId="0" applyFill="1" applyBorder="1" applyAlignment="1">
      <alignment vertical="top"/>
    </xf>
    <xf numFmtId="0" fontId="0" fillId="7" borderId="0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14" fillId="7" borderId="1" xfId="0" quotePrefix="1" applyFont="1" applyFill="1" applyBorder="1" applyAlignment="1">
      <alignment horizontal="right" wrapText="1"/>
    </xf>
    <xf numFmtId="0" fontId="14" fillId="7" borderId="1" xfId="0" applyFont="1" applyFill="1" applyBorder="1" applyAlignment="1">
      <alignment horizontal="right" wrapText="1"/>
    </xf>
    <xf numFmtId="0" fontId="0" fillId="7" borderId="1" xfId="0" applyFont="1" applyFill="1" applyBorder="1" applyAlignment="1">
      <alignment horizontal="right" vertical="top" wrapText="1"/>
    </xf>
    <xf numFmtId="14" fontId="15" fillId="7" borderId="1" xfId="0" applyNumberFormat="1" applyFont="1" applyFill="1" applyBorder="1" applyAlignment="1">
      <alignment horizontal="right"/>
    </xf>
    <xf numFmtId="8" fontId="15" fillId="7" borderId="1" xfId="0" applyNumberFormat="1" applyFont="1" applyFill="1" applyBorder="1" applyAlignment="1">
      <alignment horizontal="right"/>
    </xf>
    <xf numFmtId="0" fontId="15" fillId="7" borderId="1" xfId="0" applyNumberFormat="1" applyFont="1" applyFill="1" applyBorder="1"/>
    <xf numFmtId="0" fontId="15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left"/>
    </xf>
    <xf numFmtId="8" fontId="4" fillId="7" borderId="1" xfId="0" applyNumberFormat="1" applyFont="1" applyFill="1" applyBorder="1" applyAlignment="1">
      <alignment horizontal="right"/>
    </xf>
    <xf numFmtId="0" fontId="5" fillId="7" borderId="1" xfId="0" applyFont="1" applyFill="1" applyBorder="1"/>
    <xf numFmtId="0" fontId="5" fillId="7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7" borderId="1" xfId="0" applyFont="1" applyFill="1" applyBorder="1" applyAlignment="1">
      <alignment horizontal="right" wrapText="1"/>
    </xf>
    <xf numFmtId="8" fontId="0" fillId="0" borderId="0" xfId="0" applyNumberFormat="1" applyFill="1"/>
    <xf numFmtId="8" fontId="0" fillId="0" borderId="4" xfId="0" applyNumberFormat="1" applyBorder="1"/>
    <xf numFmtId="8" fontId="0" fillId="0" borderId="5" xfId="0" applyNumberFormat="1" applyBorder="1"/>
    <xf numFmtId="8" fontId="0" fillId="0" borderId="6" xfId="0" applyNumberFormat="1" applyBorder="1"/>
    <xf numFmtId="0" fontId="1" fillId="4" borderId="1" xfId="0" applyFont="1" applyFill="1" applyBorder="1" applyAlignment="1">
      <alignment horizontal="center"/>
    </xf>
    <xf numFmtId="8" fontId="1" fillId="7" borderId="1" xfId="0" applyNumberFormat="1" applyFont="1" applyFill="1" applyBorder="1"/>
    <xf numFmtId="0" fontId="1" fillId="4" borderId="1" xfId="0" applyFont="1" applyFill="1" applyBorder="1" applyAlignment="1">
      <alignment horizontal="left"/>
    </xf>
    <xf numFmtId="8" fontId="0" fillId="7" borderId="0" xfId="0" applyNumberFormat="1" applyFill="1"/>
    <xf numFmtId="0" fontId="14" fillId="5" borderId="1" xfId="0" applyFont="1" applyFill="1" applyBorder="1" applyAlignment="1">
      <alignment horizontal="right"/>
    </xf>
    <xf numFmtId="0" fontId="14" fillId="5" borderId="1" xfId="0" applyFont="1" applyFill="1" applyBorder="1" applyAlignment="1">
      <alignment horizontal="right" vertical="center" wrapText="1"/>
    </xf>
    <xf numFmtId="8" fontId="0" fillId="5" borderId="0" xfId="0" applyNumberFormat="1" applyFill="1"/>
    <xf numFmtId="8" fontId="1" fillId="5" borderId="1" xfId="0" applyNumberFormat="1" applyFont="1" applyFill="1" applyBorder="1"/>
    <xf numFmtId="8" fontId="0" fillId="7" borderId="1" xfId="0" applyNumberFormat="1" applyFill="1" applyBorder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4" fontId="4" fillId="7" borderId="1" xfId="0" applyNumberFormat="1" applyFont="1" applyFill="1" applyBorder="1" applyAlignment="1">
      <alignment horizontal="right"/>
    </xf>
    <xf numFmtId="14" fontId="11" fillId="7" borderId="1" xfId="0" applyNumberFormat="1" applyFont="1" applyFill="1" applyBorder="1" applyAlignment="1">
      <alignment horizontal="right"/>
    </xf>
    <xf numFmtId="8" fontId="11" fillId="7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/>
    <xf numFmtId="0" fontId="11" fillId="7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right"/>
    </xf>
    <xf numFmtId="14" fontId="2" fillId="6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8" fontId="2" fillId="6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wrapText="1"/>
    </xf>
    <xf numFmtId="3" fontId="2" fillId="6" borderId="1" xfId="0" applyNumberFormat="1" applyFont="1" applyFill="1" applyBorder="1" applyAlignment="1">
      <alignment horizontal="right"/>
    </xf>
    <xf numFmtId="0" fontId="2" fillId="6" borderId="1" xfId="0" applyNumberFormat="1" applyFont="1" applyFill="1" applyBorder="1"/>
    <xf numFmtId="0" fontId="12" fillId="5" borderId="1" xfId="0" quotePrefix="1" applyFont="1" applyFill="1" applyBorder="1" applyAlignment="1">
      <alignment horizontal="right" vertical="top" wrapText="1"/>
    </xf>
    <xf numFmtId="14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8" fontId="2" fillId="5" borderId="1" xfId="0" applyNumberFormat="1" applyFont="1" applyFill="1" applyBorder="1" applyAlignment="1">
      <alignment horizontal="right"/>
    </xf>
    <xf numFmtId="0" fontId="2" fillId="5" borderId="1" xfId="0" applyNumberFormat="1" applyFont="1" applyFill="1" applyBorder="1"/>
    <xf numFmtId="0" fontId="2" fillId="5" borderId="1" xfId="0" applyFont="1" applyFill="1" applyBorder="1" applyAlignment="1">
      <alignment wrapText="1"/>
    </xf>
    <xf numFmtId="0" fontId="12" fillId="0" borderId="0" xfId="0" applyFont="1"/>
    <xf numFmtId="0" fontId="12" fillId="0" borderId="0" xfId="0" applyFont="1" applyFill="1"/>
    <xf numFmtId="0" fontId="0" fillId="0" borderId="0" xfId="0" applyFont="1"/>
    <xf numFmtId="0" fontId="12" fillId="6" borderId="1" xfId="0" applyFont="1" applyFill="1" applyBorder="1" applyAlignment="1">
      <alignment horizontal="right" vertical="top"/>
    </xf>
    <xf numFmtId="0" fontId="12" fillId="6" borderId="1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8" fontId="10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8" fontId="17" fillId="3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0" fontId="16" fillId="6" borderId="1" xfId="0" applyFont="1" applyFill="1" applyBorder="1" applyAlignment="1">
      <alignment horizontal="right" wrapText="1"/>
    </xf>
    <xf numFmtId="8" fontId="1" fillId="6" borderId="1" xfId="0" applyNumberFormat="1" applyFont="1" applyFill="1" applyBorder="1" applyAlignment="1">
      <alignment horizontal="right"/>
    </xf>
    <xf numFmtId="0" fontId="1" fillId="6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right"/>
    </xf>
    <xf numFmtId="14" fontId="18" fillId="5" borderId="1" xfId="0" applyNumberFormat="1" applyFont="1" applyFill="1" applyBorder="1" applyAlignment="1">
      <alignment horizontal="right"/>
    </xf>
    <xf numFmtId="8" fontId="18" fillId="5" borderId="1" xfId="0" applyNumberFormat="1" applyFont="1" applyFill="1" applyBorder="1" applyAlignment="1">
      <alignment horizontal="right"/>
    </xf>
    <xf numFmtId="0" fontId="18" fillId="5" borderId="1" xfId="0" applyNumberFormat="1" applyFont="1" applyFill="1" applyBorder="1"/>
    <xf numFmtId="0" fontId="18" fillId="5" borderId="1" xfId="0" applyFont="1" applyFill="1" applyBorder="1" applyAlignment="1">
      <alignment wrapText="1"/>
    </xf>
    <xf numFmtId="0" fontId="0" fillId="7" borderId="1" xfId="0" applyFont="1" applyFill="1" applyBorder="1" applyAlignment="1">
      <alignment horizontal="right"/>
    </xf>
    <xf numFmtId="0" fontId="2" fillId="6" borderId="1" xfId="0" applyNumberFormat="1" applyFont="1" applyFill="1" applyBorder="1" applyAlignment="1">
      <alignment horizontal="left"/>
    </xf>
    <xf numFmtId="0" fontId="12" fillId="6" borderId="0" xfId="0" applyFont="1" applyFill="1" applyAlignment="1">
      <alignment horizontal="right"/>
    </xf>
    <xf numFmtId="0" fontId="1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8" fontId="0" fillId="0" borderId="0" xfId="0" applyNumberFormat="1" applyFont="1"/>
    <xf numFmtId="8" fontId="2" fillId="6" borderId="1" xfId="0" applyNumberFormat="1" applyFont="1" applyFill="1" applyBorder="1"/>
    <xf numFmtId="8" fontId="12" fillId="6" borderId="0" xfId="0" applyNumberFormat="1" applyFont="1" applyFill="1"/>
    <xf numFmtId="0" fontId="19" fillId="7" borderId="1" xfId="0" quotePrefix="1" applyFont="1" applyFill="1" applyBorder="1" applyAlignment="1">
      <alignment horizontal="right" vertical="top" wrapText="1"/>
    </xf>
    <xf numFmtId="0" fontId="0" fillId="0" borderId="0" xfId="0" applyFont="1" applyFill="1"/>
    <xf numFmtId="8" fontId="6" fillId="7" borderId="1" xfId="0" applyNumberFormat="1" applyFont="1" applyFill="1" applyBorder="1" applyAlignment="1">
      <alignment horizontal="right"/>
    </xf>
    <xf numFmtId="14" fontId="7" fillId="7" borderId="1" xfId="0" applyNumberFormat="1" applyFont="1" applyFill="1" applyBorder="1" applyAlignment="1">
      <alignment horizontal="right"/>
    </xf>
    <xf numFmtId="8" fontId="7" fillId="7" borderId="1" xfId="0" applyNumberFormat="1" applyFont="1" applyFill="1" applyBorder="1" applyAlignment="1">
      <alignment horizontal="right"/>
    </xf>
    <xf numFmtId="0" fontId="6" fillId="7" borderId="1" xfId="0" applyFont="1" applyFill="1" applyBorder="1"/>
    <xf numFmtId="0" fontId="6" fillId="7" borderId="1" xfId="0" applyFont="1" applyFill="1" applyBorder="1" applyAlignment="1">
      <alignment wrapText="1"/>
    </xf>
    <xf numFmtId="8" fontId="0" fillId="5" borderId="1" xfId="0" applyNumberFormat="1" applyFill="1" applyBorder="1"/>
    <xf numFmtId="8" fontId="12" fillId="6" borderId="1" xfId="0" applyNumberFormat="1" applyFont="1" applyFill="1" applyBorder="1"/>
    <xf numFmtId="0" fontId="14" fillId="7" borderId="1" xfId="0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right" vertical="top" wrapText="1"/>
    </xf>
    <xf numFmtId="0" fontId="1" fillId="7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NumberFormat="1" applyFont="1" applyFill="1" applyBorder="1" applyAlignment="1">
      <alignment horizontal="center"/>
    </xf>
    <xf numFmtId="8" fontId="0" fillId="5" borderId="0" xfId="0" applyNumberFormat="1" applyFont="1" applyFill="1"/>
    <xf numFmtId="8" fontId="0" fillId="7" borderId="1" xfId="0" applyNumberFormat="1" applyFont="1" applyFill="1" applyBorder="1"/>
    <xf numFmtId="0" fontId="12" fillId="6" borderId="0" xfId="0" applyFont="1" applyFill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right" vertical="top"/>
    </xf>
    <xf numFmtId="8" fontId="0" fillId="7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6" fontId="0" fillId="0" borderId="0" xfId="0" applyNumberFormat="1"/>
    <xf numFmtId="38" fontId="0" fillId="0" borderId="0" xfId="0" applyNumberFormat="1"/>
    <xf numFmtId="0" fontId="14" fillId="4" borderId="1" xfId="0" applyFont="1" applyFill="1" applyBorder="1" applyAlignment="1">
      <alignment horizontal="right" vertical="top" wrapText="1"/>
    </xf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right"/>
    </xf>
    <xf numFmtId="14" fontId="2" fillId="8" borderId="1" xfId="0" applyNumberFormat="1" applyFon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8" fontId="2" fillId="8" borderId="1" xfId="0" applyNumberFormat="1" applyFont="1" applyFill="1" applyBorder="1" applyAlignment="1">
      <alignment horizontal="right"/>
    </xf>
    <xf numFmtId="0" fontId="2" fillId="8" borderId="1" xfId="0" applyNumberFormat="1" applyFont="1" applyFill="1" applyBorder="1"/>
    <xf numFmtId="0" fontId="2" fillId="8" borderId="1" xfId="0" applyFont="1" applyFill="1" applyBorder="1" applyAlignment="1">
      <alignment wrapText="1"/>
    </xf>
    <xf numFmtId="0" fontId="1" fillId="5" borderId="1" xfId="0" quotePrefix="1" applyFont="1" applyFill="1" applyBorder="1" applyAlignment="1">
      <alignment horizontal="right" wrapText="1"/>
    </xf>
    <xf numFmtId="3" fontId="1" fillId="5" borderId="1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8" fontId="1" fillId="8" borderId="1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horizontal="right"/>
    </xf>
    <xf numFmtId="0" fontId="20" fillId="6" borderId="1" xfId="0" quotePrefix="1" applyFont="1" applyFill="1" applyBorder="1" applyAlignment="1">
      <alignment horizontal="right" vertical="top"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/>
    </xf>
    <xf numFmtId="8" fontId="1" fillId="8" borderId="1" xfId="0" applyNumberFormat="1" applyFont="1" applyFill="1" applyBorder="1"/>
    <xf numFmtId="8" fontId="0" fillId="8" borderId="0" xfId="0" applyNumberFormat="1" applyFont="1" applyFill="1"/>
    <xf numFmtId="0" fontId="1" fillId="6" borderId="1" xfId="0" applyFont="1" applyFill="1" applyBorder="1"/>
    <xf numFmtId="0" fontId="2" fillId="8" borderId="1" xfId="0" applyFont="1" applyFill="1" applyBorder="1"/>
    <xf numFmtId="8" fontId="2" fillId="8" borderId="1" xfId="0" applyNumberFormat="1" applyFont="1" applyFill="1" applyBorder="1"/>
    <xf numFmtId="8" fontId="12" fillId="8" borderId="0" xfId="0" applyNumberFormat="1" applyFont="1" applyFill="1"/>
    <xf numFmtId="8" fontId="1" fillId="6" borderId="1" xfId="0" applyNumberFormat="1" applyFont="1" applyFill="1" applyBorder="1"/>
    <xf numFmtId="8" fontId="0" fillId="6" borderId="1" xfId="0" applyNumberFormat="1" applyFill="1" applyBorder="1"/>
    <xf numFmtId="0" fontId="16" fillId="6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right"/>
    </xf>
    <xf numFmtId="14" fontId="15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8" fontId="15" fillId="9" borderId="1" xfId="0" applyNumberFormat="1" applyFont="1" applyFill="1" applyBorder="1" applyAlignment="1">
      <alignment horizontal="right"/>
    </xf>
    <xf numFmtId="0" fontId="15" fillId="9" borderId="1" xfId="0" applyNumberFormat="1" applyFont="1" applyFill="1" applyBorder="1"/>
    <xf numFmtId="0" fontId="15" fillId="9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horizontal="right" wrapText="1"/>
    </xf>
    <xf numFmtId="0" fontId="12" fillId="8" borderId="1" xfId="0" applyFont="1" applyFill="1" applyBorder="1" applyAlignment="1">
      <alignment horizontal="right" vertical="top"/>
    </xf>
    <xf numFmtId="0" fontId="2" fillId="8" borderId="1" xfId="0" applyFont="1" applyFill="1" applyBorder="1" applyAlignment="1">
      <alignment horizontal="right" wrapText="1"/>
    </xf>
    <xf numFmtId="0" fontId="12" fillId="6" borderId="1" xfId="0" applyFont="1" applyFill="1" applyBorder="1" applyAlignment="1">
      <alignment horizontal="right" vertical="top" wrapText="1"/>
    </xf>
    <xf numFmtId="14" fontId="1" fillId="6" borderId="1" xfId="0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13" fillId="10" borderId="0" xfId="0" applyFont="1" applyFill="1" applyAlignment="1">
      <alignment vertical="top"/>
    </xf>
    <xf numFmtId="0" fontId="0" fillId="5" borderId="0" xfId="0" applyFill="1"/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right"/>
    </xf>
    <xf numFmtId="14" fontId="4" fillId="10" borderId="1" xfId="0" applyNumberFormat="1" applyFont="1" applyFill="1" applyBorder="1" applyAlignment="1">
      <alignment horizontal="right"/>
    </xf>
    <xf numFmtId="3" fontId="1" fillId="10" borderId="1" xfId="0" applyNumberFormat="1" applyFont="1" applyFill="1" applyBorder="1" applyAlignment="1">
      <alignment horizontal="right"/>
    </xf>
    <xf numFmtId="0" fontId="4" fillId="10" borderId="1" xfId="0" applyFont="1" applyFill="1" applyBorder="1" applyAlignment="1">
      <alignment horizontal="center"/>
    </xf>
    <xf numFmtId="8" fontId="1" fillId="10" borderId="1" xfId="0" applyNumberFormat="1" applyFont="1" applyFill="1" applyBorder="1" applyAlignment="1">
      <alignment horizontal="right"/>
    </xf>
    <xf numFmtId="0" fontId="5" fillId="10" borderId="2" xfId="0" applyFont="1" applyFill="1" applyBorder="1"/>
    <xf numFmtId="0" fontId="5" fillId="10" borderId="2" xfId="0" applyFont="1" applyFill="1" applyBorder="1" applyAlignment="1">
      <alignment wrapText="1"/>
    </xf>
    <xf numFmtId="14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1" fillId="10" borderId="1" xfId="0" applyNumberFormat="1" applyFont="1" applyFill="1" applyBorder="1"/>
    <xf numFmtId="0" fontId="0" fillId="10" borderId="0" xfId="0" quotePrefix="1" applyFont="1" applyFill="1" applyBorder="1" applyAlignment="1">
      <alignment horizontal="right" vertical="top" wrapText="1"/>
    </xf>
    <xf numFmtId="0" fontId="0" fillId="10" borderId="1" xfId="0" quotePrefix="1" applyFont="1" applyFill="1" applyBorder="1" applyAlignment="1">
      <alignment horizontal="right" vertical="top" wrapText="1"/>
    </xf>
    <xf numFmtId="0" fontId="0" fillId="10" borderId="1" xfId="0" applyFont="1" applyFill="1" applyBorder="1" applyAlignment="1">
      <alignment horizontal="right" vertical="top" wrapText="1"/>
    </xf>
    <xf numFmtId="0" fontId="0" fillId="10" borderId="0" xfId="0" applyFont="1" applyFill="1" applyAlignment="1">
      <alignment horizontal="right"/>
    </xf>
    <xf numFmtId="0" fontId="0" fillId="10" borderId="1" xfId="0" applyFont="1" applyFill="1" applyBorder="1" applyAlignment="1">
      <alignment horizontal="right"/>
    </xf>
    <xf numFmtId="0" fontId="5" fillId="10" borderId="1" xfId="0" applyFont="1" applyFill="1" applyBorder="1"/>
    <xf numFmtId="0" fontId="5" fillId="10" borderId="1" xfId="0" applyFont="1" applyFill="1" applyBorder="1" applyAlignment="1">
      <alignment wrapText="1"/>
    </xf>
    <xf numFmtId="8" fontId="4" fillId="10" borderId="1" xfId="0" applyNumberFormat="1" applyFont="1" applyFill="1" applyBorder="1" applyAlignment="1">
      <alignment horizontal="right"/>
    </xf>
    <xf numFmtId="14" fontId="11" fillId="10" borderId="1" xfId="0" applyNumberFormat="1" applyFont="1" applyFill="1" applyBorder="1" applyAlignment="1">
      <alignment horizontal="right"/>
    </xf>
    <xf numFmtId="8" fontId="11" fillId="10" borderId="1" xfId="0" applyNumberFormat="1" applyFont="1" applyFill="1" applyBorder="1" applyAlignment="1">
      <alignment horizontal="right"/>
    </xf>
    <xf numFmtId="0" fontId="11" fillId="10" borderId="1" xfId="0" applyNumberFormat="1" applyFont="1" applyFill="1" applyBorder="1"/>
    <xf numFmtId="0" fontId="11" fillId="10" borderId="1" xfId="0" applyFont="1" applyFill="1" applyBorder="1" applyAlignment="1">
      <alignment wrapText="1"/>
    </xf>
    <xf numFmtId="0" fontId="19" fillId="10" borderId="1" xfId="0" quotePrefix="1" applyFont="1" applyFill="1" applyBorder="1" applyAlignment="1">
      <alignment horizontal="right" vertical="top" wrapText="1"/>
    </xf>
    <xf numFmtId="0" fontId="1" fillId="10" borderId="1" xfId="0" quotePrefix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right" wrapText="1"/>
    </xf>
    <xf numFmtId="8" fontId="1" fillId="10" borderId="1" xfId="0" applyNumberFormat="1" applyFont="1" applyFill="1" applyBorder="1"/>
    <xf numFmtId="8" fontId="0" fillId="10" borderId="0" xfId="0" applyNumberFormat="1" applyFill="1"/>
    <xf numFmtId="14" fontId="6" fillId="10" borderId="1" xfId="0" applyNumberFormat="1" applyFont="1" applyFill="1" applyBorder="1" applyAlignment="1">
      <alignment horizontal="right"/>
    </xf>
    <xf numFmtId="8" fontId="6" fillId="10" borderId="1" xfId="0" applyNumberFormat="1" applyFont="1" applyFill="1" applyBorder="1" applyAlignment="1">
      <alignment horizontal="right"/>
    </xf>
    <xf numFmtId="0" fontId="0" fillId="10" borderId="1" xfId="0" applyFont="1" applyFill="1" applyBorder="1" applyAlignment="1">
      <alignment horizontal="right" vertical="top"/>
    </xf>
    <xf numFmtId="0" fontId="2" fillId="10" borderId="1" xfId="0" applyFont="1" applyFill="1" applyBorder="1" applyAlignment="1">
      <alignment horizontal="left"/>
    </xf>
    <xf numFmtId="0" fontId="0" fillId="10" borderId="0" xfId="0" applyFont="1" applyFill="1" applyBorder="1" applyAlignment="1">
      <alignment horizontal="right" vertical="center" wrapText="1"/>
    </xf>
    <xf numFmtId="0" fontId="14" fillId="10" borderId="1" xfId="0" quotePrefix="1" applyFont="1" applyFill="1" applyBorder="1" applyAlignment="1">
      <alignment horizontal="right" wrapText="1"/>
    </xf>
    <xf numFmtId="0" fontId="14" fillId="10" borderId="1" xfId="0" applyFont="1" applyFill="1" applyBorder="1" applyAlignment="1">
      <alignment horizontal="right" wrapText="1"/>
    </xf>
    <xf numFmtId="0" fontId="14" fillId="10" borderId="1" xfId="0" applyFont="1" applyFill="1" applyBorder="1" applyAlignment="1">
      <alignment horizontal="right" vertical="top"/>
    </xf>
    <xf numFmtId="8" fontId="0" fillId="10" borderId="1" xfId="0" applyNumberFormat="1" applyFont="1" applyFill="1" applyBorder="1"/>
    <xf numFmtId="8" fontId="2" fillId="6" borderId="3" xfId="0" applyNumberFormat="1" applyFont="1" applyFill="1" applyBorder="1"/>
    <xf numFmtId="8" fontId="0" fillId="10" borderId="0" xfId="0" applyNumberFormat="1" applyFont="1" applyFill="1"/>
    <xf numFmtId="0" fontId="14" fillId="10" borderId="1" xfId="0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6" fillId="10" borderId="1" xfId="0" applyFont="1" applyFill="1" applyBorder="1" applyAlignment="1">
      <alignment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wrapText="1"/>
    </xf>
    <xf numFmtId="8" fontId="15" fillId="10" borderId="1" xfId="0" applyNumberFormat="1" applyFont="1" applyFill="1" applyBorder="1" applyAlignment="1">
      <alignment horizontal="right"/>
    </xf>
    <xf numFmtId="8" fontId="7" fillId="10" borderId="1" xfId="0" applyNumberFormat="1" applyFont="1" applyFill="1" applyBorder="1" applyAlignment="1">
      <alignment horizontal="right"/>
    </xf>
    <xf numFmtId="14" fontId="21" fillId="10" borderId="1" xfId="0" applyNumberFormat="1" applyFont="1" applyFill="1" applyBorder="1" applyAlignment="1">
      <alignment horizontal="right"/>
    </xf>
    <xf numFmtId="8" fontId="21" fillId="10" borderId="1" xfId="0" applyNumberFormat="1" applyFont="1" applyFill="1" applyBorder="1" applyAlignment="1">
      <alignment horizontal="right"/>
    </xf>
    <xf numFmtId="0" fontId="21" fillId="10" borderId="1" xfId="0" applyNumberFormat="1" applyFont="1" applyFill="1" applyBorder="1"/>
    <xf numFmtId="0" fontId="21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left"/>
    </xf>
    <xf numFmtId="0" fontId="7" fillId="10" borderId="1" xfId="0" applyFont="1" applyFill="1" applyBorder="1"/>
    <xf numFmtId="0" fontId="7" fillId="10" borderId="1" xfId="0" applyFont="1" applyFill="1" applyBorder="1" applyAlignment="1">
      <alignment wrapText="1"/>
    </xf>
    <xf numFmtId="14" fontId="7" fillId="10" borderId="1" xfId="0" applyNumberFormat="1" applyFont="1" applyFill="1" applyBorder="1" applyAlignment="1">
      <alignment horizontal="right"/>
    </xf>
    <xf numFmtId="0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right" vertical="top" wrapText="1"/>
    </xf>
    <xf numFmtId="14" fontId="1" fillId="10" borderId="1" xfId="0" applyNumberFormat="1" applyFont="1" applyFill="1" applyBorder="1" applyAlignment="1">
      <alignment horizontal="right" vertical="top"/>
    </xf>
    <xf numFmtId="0" fontId="1" fillId="10" borderId="1" xfId="0" applyFont="1" applyFill="1" applyBorder="1" applyAlignment="1">
      <alignment horizontal="right" vertical="top"/>
    </xf>
    <xf numFmtId="0" fontId="1" fillId="10" borderId="1" xfId="0" applyFont="1" applyFill="1" applyBorder="1" applyAlignment="1">
      <alignment horizontal="center" vertical="top"/>
    </xf>
    <xf numFmtId="8" fontId="1" fillId="10" borderId="1" xfId="0" applyNumberFormat="1" applyFont="1" applyFill="1" applyBorder="1" applyAlignment="1">
      <alignment horizontal="right" vertical="top"/>
    </xf>
    <xf numFmtId="0" fontId="1" fillId="10" borderId="1" xfId="0" applyFont="1" applyFill="1" applyBorder="1" applyAlignment="1">
      <alignment vertical="top" wrapText="1"/>
    </xf>
    <xf numFmtId="0" fontId="0" fillId="10" borderId="1" xfId="0" applyFont="1" applyFill="1" applyBorder="1" applyAlignment="1">
      <alignment horizontal="right" wrapText="1"/>
    </xf>
    <xf numFmtId="0" fontId="2" fillId="11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right"/>
    </xf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/>
    </xf>
    <xf numFmtId="8" fontId="2" fillId="11" borderId="1" xfId="0" applyNumberFormat="1" applyFont="1" applyFill="1" applyBorder="1"/>
    <xf numFmtId="8" fontId="12" fillId="11" borderId="1" xfId="0" applyNumberFormat="1" applyFont="1" applyFill="1" applyBorder="1"/>
    <xf numFmtId="8" fontId="2" fillId="11" borderId="1" xfId="0" applyNumberFormat="1" applyFont="1" applyFill="1" applyBorder="1" applyAlignment="1">
      <alignment horizontal="right"/>
    </xf>
    <xf numFmtId="0" fontId="2" fillId="11" borderId="1" xfId="0" applyNumberFormat="1" applyFont="1" applyFill="1" applyBorder="1"/>
    <xf numFmtId="0" fontId="2" fillId="11" borderId="1" xfId="0" applyFont="1" applyFill="1" applyBorder="1" applyAlignment="1">
      <alignment wrapText="1"/>
    </xf>
    <xf numFmtId="0" fontId="2" fillId="12" borderId="1" xfId="0" applyFont="1" applyFill="1" applyBorder="1" applyAlignment="1">
      <alignment horizontal="left"/>
    </xf>
    <xf numFmtId="0" fontId="12" fillId="12" borderId="1" xfId="0" applyFont="1" applyFill="1" applyBorder="1" applyAlignment="1">
      <alignment horizontal="right"/>
    </xf>
    <xf numFmtId="14" fontId="2" fillId="12" borderId="1" xfId="0" applyNumberFormat="1" applyFont="1" applyFill="1" applyBorder="1" applyAlignment="1">
      <alignment horizontal="right"/>
    </xf>
    <xf numFmtId="0" fontId="2" fillId="12" borderId="1" xfId="0" applyFont="1" applyFill="1" applyBorder="1" applyAlignment="1">
      <alignment horizontal="right"/>
    </xf>
    <xf numFmtId="0" fontId="2" fillId="12" borderId="1" xfId="0" applyFont="1" applyFill="1" applyBorder="1" applyAlignment="1">
      <alignment horizontal="center"/>
    </xf>
    <xf numFmtId="8" fontId="2" fillId="12" borderId="1" xfId="0" applyNumberFormat="1" applyFont="1" applyFill="1" applyBorder="1" applyAlignment="1">
      <alignment horizontal="right"/>
    </xf>
    <xf numFmtId="0" fontId="2" fillId="12" borderId="1" xfId="0" applyNumberFormat="1" applyFont="1" applyFill="1" applyBorder="1" applyAlignment="1">
      <alignment horizontal="center"/>
    </xf>
    <xf numFmtId="0" fontId="2" fillId="12" borderId="1" xfId="0" applyFont="1" applyFill="1" applyBorder="1" applyAlignment="1">
      <alignment wrapText="1"/>
    </xf>
    <xf numFmtId="0" fontId="1" fillId="10" borderId="1" xfId="0" applyFont="1" applyFill="1" applyBorder="1" applyAlignment="1">
      <alignment vertical="top"/>
    </xf>
    <xf numFmtId="8" fontId="1" fillId="10" borderId="1" xfId="0" applyNumberFormat="1" applyFont="1" applyFill="1" applyBorder="1" applyAlignment="1">
      <alignment vertical="top"/>
    </xf>
    <xf numFmtId="8" fontId="0" fillId="10" borderId="1" xfId="0" applyNumberFormat="1" applyFont="1" applyFill="1" applyBorder="1" applyAlignment="1">
      <alignment vertical="top"/>
    </xf>
    <xf numFmtId="0" fontId="1" fillId="10" borderId="1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horizontal="left" vertical="top"/>
    </xf>
    <xf numFmtId="14" fontId="1" fillId="7" borderId="1" xfId="0" applyNumberFormat="1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center" vertical="top"/>
    </xf>
    <xf numFmtId="8" fontId="1" fillId="7" borderId="1" xfId="0" applyNumberFormat="1" applyFont="1" applyFill="1" applyBorder="1" applyAlignment="1">
      <alignment horizontal="right" vertical="top"/>
    </xf>
    <xf numFmtId="0" fontId="1" fillId="7" borderId="1" xfId="0" applyNumberFormat="1" applyFont="1" applyFill="1" applyBorder="1" applyAlignment="1">
      <alignment horizontal="center" vertical="top"/>
    </xf>
    <xf numFmtId="0" fontId="1" fillId="7" borderId="1" xfId="0" applyFont="1" applyFill="1" applyBorder="1" applyAlignment="1">
      <alignment vertical="top" wrapText="1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5" tint="-0.2499465926084170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[FY2019 - CDSF Dashboard - MH.xlsx]Totals by District!PivotTable1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District'!$B$3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District'!$B$4:$B$15</c:f>
              <c:numCache>
                <c:formatCode>"$"#,##0_);[Red]\("$"#,##0\)</c:formatCode>
                <c:ptCount val="11"/>
                <c:pt idx="0">
                  <c:v>889484.15999999992</c:v>
                </c:pt>
                <c:pt idx="1">
                  <c:v>1212730.31</c:v>
                </c:pt>
                <c:pt idx="2">
                  <c:v>807500</c:v>
                </c:pt>
                <c:pt idx="3">
                  <c:v>857396.87999999989</c:v>
                </c:pt>
                <c:pt idx="4">
                  <c:v>779931.37</c:v>
                </c:pt>
                <c:pt idx="5">
                  <c:v>783884.15</c:v>
                </c:pt>
                <c:pt idx="6">
                  <c:v>784580.49000000011</c:v>
                </c:pt>
                <c:pt idx="7">
                  <c:v>872981.01000000013</c:v>
                </c:pt>
                <c:pt idx="8">
                  <c:v>854586.3899999999</c:v>
                </c:pt>
                <c:pt idx="9">
                  <c:v>767065.07000000007</c:v>
                </c:pt>
                <c:pt idx="10">
                  <c:v>848654.83000000007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18E-B461-3B474DA402B7}"/>
            </c:ext>
          </c:extLst>
        </c:ser>
        <c:ser>
          <c:idx val="1"/>
          <c:order val="1"/>
          <c:tx>
            <c:strRef>
              <c:f>'Totals by District'!$C$3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District'!$C$4:$C$15</c:f>
              <c:numCache>
                <c:formatCode>"$"#,##0_);[Red]\("$"#,##0\)</c:formatCode>
                <c:ptCount val="11"/>
                <c:pt idx="0">
                  <c:v>308384.34000000003</c:v>
                </c:pt>
                <c:pt idx="1">
                  <c:v>424616.51</c:v>
                </c:pt>
                <c:pt idx="2">
                  <c:v>218625.25</c:v>
                </c:pt>
                <c:pt idx="3">
                  <c:v>251342.37000000005</c:v>
                </c:pt>
                <c:pt idx="4">
                  <c:v>221054.90000000002</c:v>
                </c:pt>
                <c:pt idx="5">
                  <c:v>256893.3</c:v>
                </c:pt>
                <c:pt idx="6">
                  <c:v>152866.96</c:v>
                </c:pt>
                <c:pt idx="7">
                  <c:v>146827.78</c:v>
                </c:pt>
                <c:pt idx="8">
                  <c:v>311640.46000000002</c:v>
                </c:pt>
                <c:pt idx="9">
                  <c:v>232892.5</c:v>
                </c:pt>
                <c:pt idx="10">
                  <c:v>182076.41999999998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8E-418E-B461-3B474DA4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27136"/>
        <c:axId val="439929680"/>
      </c:barChart>
      <c:catAx>
        <c:axId val="2369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9680"/>
        <c:crosses val="autoZero"/>
        <c:auto val="1"/>
        <c:lblAlgn val="ctr"/>
        <c:lblOffset val="100"/>
        <c:noMultiLvlLbl val="0"/>
      </c:catAx>
      <c:valAx>
        <c:axId val="4399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9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[FY2019 - CDSF Dashboard - MH.xlsx]Totals by Department!PivotTable2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Department'!$B$3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Department'!$A$4:$A$22</c:f>
              <c:strCache>
                <c:ptCount val="18"/>
                <c:pt idx="0">
                  <c:v>BARC</c:v>
                </c:pt>
                <c:pt idx="1">
                  <c:v>CNL</c:v>
                </c:pt>
                <c:pt idx="2">
                  <c:v>DON</c:v>
                </c:pt>
                <c:pt idx="3">
                  <c:v>HFD</c:v>
                </c:pt>
                <c:pt idx="4">
                  <c:v>HHD</c:v>
                </c:pt>
                <c:pt idx="5">
                  <c:v>HPARD</c:v>
                </c:pt>
                <c:pt idx="6">
                  <c:v>HPD</c:v>
                </c:pt>
                <c:pt idx="7">
                  <c:v>HPL</c:v>
                </c:pt>
                <c:pt idx="8">
                  <c:v>HPW</c:v>
                </c:pt>
                <c:pt idx="9">
                  <c:v>MOCA</c:v>
                </c:pt>
                <c:pt idx="10">
                  <c:v>MOED</c:v>
                </c:pt>
                <c:pt idx="11">
                  <c:v>OBO</c:v>
                </c:pt>
                <c:pt idx="12">
                  <c:v>Other</c:v>
                </c:pt>
                <c:pt idx="13">
                  <c:v>PD</c:v>
                </c:pt>
                <c:pt idx="14">
                  <c:v>Planning</c:v>
                </c:pt>
                <c:pt idx="15">
                  <c:v>PWE</c:v>
                </c:pt>
                <c:pt idx="16">
                  <c:v>SWD</c:v>
                </c:pt>
                <c:pt idx="17">
                  <c:v>(blank)</c:v>
                </c:pt>
              </c:strCache>
            </c:strRef>
          </c:cat>
          <c:val>
            <c:numRef>
              <c:f>'Totals by Department'!$B$4:$B$22</c:f>
              <c:numCache>
                <c:formatCode>"$"#,##0_);[Red]\("$"#,##0\)</c:formatCode>
                <c:ptCount val="18"/>
                <c:pt idx="0">
                  <c:v>82919.7</c:v>
                </c:pt>
                <c:pt idx="1">
                  <c:v>25231.059999999998</c:v>
                </c:pt>
                <c:pt idx="2">
                  <c:v>98496.55</c:v>
                </c:pt>
                <c:pt idx="3">
                  <c:v>59315.8</c:v>
                </c:pt>
                <c:pt idx="4">
                  <c:v>46208.83</c:v>
                </c:pt>
                <c:pt idx="5">
                  <c:v>1091268.75</c:v>
                </c:pt>
                <c:pt idx="6">
                  <c:v>428671.36000000004</c:v>
                </c:pt>
                <c:pt idx="7">
                  <c:v>16613.52</c:v>
                </c:pt>
                <c:pt idx="8">
                  <c:v>124890.48</c:v>
                </c:pt>
                <c:pt idx="9">
                  <c:v>10000</c:v>
                </c:pt>
                <c:pt idx="10">
                  <c:v>100000</c:v>
                </c:pt>
                <c:pt idx="11">
                  <c:v>245000</c:v>
                </c:pt>
                <c:pt idx="12">
                  <c:v>57207.05</c:v>
                </c:pt>
                <c:pt idx="13">
                  <c:v>23497.26</c:v>
                </c:pt>
                <c:pt idx="14">
                  <c:v>11573.27</c:v>
                </c:pt>
                <c:pt idx="15">
                  <c:v>800</c:v>
                </c:pt>
                <c:pt idx="16">
                  <c:v>261977.16000000003</c:v>
                </c:pt>
                <c:pt idx="17">
                  <c:v>23550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86C-9454-25CD9BF27A3D}"/>
            </c:ext>
          </c:extLst>
        </c:ser>
        <c:ser>
          <c:idx val="1"/>
          <c:order val="1"/>
          <c:tx>
            <c:strRef>
              <c:f>'Totals by Department'!$C$3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Department'!$A$4:$A$22</c:f>
              <c:strCache>
                <c:ptCount val="18"/>
                <c:pt idx="0">
                  <c:v>BARC</c:v>
                </c:pt>
                <c:pt idx="1">
                  <c:v>CNL</c:v>
                </c:pt>
                <c:pt idx="2">
                  <c:v>DON</c:v>
                </c:pt>
                <c:pt idx="3">
                  <c:v>HFD</c:v>
                </c:pt>
                <c:pt idx="4">
                  <c:v>HHD</c:v>
                </c:pt>
                <c:pt idx="5">
                  <c:v>HPARD</c:v>
                </c:pt>
                <c:pt idx="6">
                  <c:v>HPD</c:v>
                </c:pt>
                <c:pt idx="7">
                  <c:v>HPL</c:v>
                </c:pt>
                <c:pt idx="8">
                  <c:v>HPW</c:v>
                </c:pt>
                <c:pt idx="9">
                  <c:v>MOCA</c:v>
                </c:pt>
                <c:pt idx="10">
                  <c:v>MOED</c:v>
                </c:pt>
                <c:pt idx="11">
                  <c:v>OBO</c:v>
                </c:pt>
                <c:pt idx="12">
                  <c:v>Other</c:v>
                </c:pt>
                <c:pt idx="13">
                  <c:v>PD</c:v>
                </c:pt>
                <c:pt idx="14">
                  <c:v>Planning</c:v>
                </c:pt>
                <c:pt idx="15">
                  <c:v>PWE</c:v>
                </c:pt>
                <c:pt idx="16">
                  <c:v>SWD</c:v>
                </c:pt>
                <c:pt idx="17">
                  <c:v>(blank)</c:v>
                </c:pt>
              </c:strCache>
            </c:strRef>
          </c:cat>
          <c:val>
            <c:numRef>
              <c:f>'Totals by Department'!$C$4:$C$22</c:f>
              <c:numCache>
                <c:formatCode>"$"#,##0_);[Red]\("$"#,##0\)</c:formatCode>
                <c:ptCount val="18"/>
                <c:pt idx="0">
                  <c:v>87586.4</c:v>
                </c:pt>
                <c:pt idx="1">
                  <c:v>36463.21</c:v>
                </c:pt>
                <c:pt idx="2">
                  <c:v>127675.19</c:v>
                </c:pt>
                <c:pt idx="3">
                  <c:v>112700.8</c:v>
                </c:pt>
                <c:pt idx="4">
                  <c:v>60365.56</c:v>
                </c:pt>
                <c:pt idx="5">
                  <c:v>1380515.5299999998</c:v>
                </c:pt>
                <c:pt idx="6">
                  <c:v>537323.55000000005</c:v>
                </c:pt>
                <c:pt idx="7">
                  <c:v>82110.080000000002</c:v>
                </c:pt>
                <c:pt idx="8">
                  <c:v>5697422.6400000006</c:v>
                </c:pt>
                <c:pt idx="9">
                  <c:v>70000</c:v>
                </c:pt>
                <c:pt idx="10">
                  <c:v>100000</c:v>
                </c:pt>
                <c:pt idx="11">
                  <c:v>489183.39</c:v>
                </c:pt>
                <c:pt idx="12">
                  <c:v>72992.05</c:v>
                </c:pt>
                <c:pt idx="13">
                  <c:v>50035.869999999995</c:v>
                </c:pt>
                <c:pt idx="14">
                  <c:v>14591.92</c:v>
                </c:pt>
                <c:pt idx="15">
                  <c:v>14700</c:v>
                </c:pt>
                <c:pt idx="16">
                  <c:v>483628.47</c:v>
                </c:pt>
                <c:pt idx="17">
                  <c:v>41500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5-486C-9454-25CD9BF2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39872"/>
        <c:axId val="169052176"/>
      </c:barChart>
      <c:catAx>
        <c:axId val="3730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52176"/>
        <c:crosses val="autoZero"/>
        <c:auto val="1"/>
        <c:lblAlgn val="ctr"/>
        <c:lblOffset val="100"/>
        <c:noMultiLvlLbl val="0"/>
      </c:catAx>
      <c:valAx>
        <c:axId val="1690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3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3</xdr:row>
      <xdr:rowOff>14287</xdr:rowOff>
    </xdr:from>
    <xdr:to>
      <xdr:col>12</xdr:col>
      <xdr:colOff>19050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3C481-CF3D-4269-A33D-7342C8CD5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252411</xdr:colOff>
      <xdr:row>3</xdr:row>
      <xdr:rowOff>14286</xdr:rowOff>
    </xdr:from>
    <xdr:to>
      <xdr:col>18</xdr:col>
      <xdr:colOff>352424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397C9-9E8B-43CE-A393-DFA7D4046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milton, Merrick - FIN" refreshedDate="43712.339675462965" createdVersion="6" refreshedVersion="6" minRefreshableVersion="3" recordCount="271" xr:uid="{0D92F4B5-185A-4746-AFA4-F8A6B0A7E575}">
  <cacheSource type="worksheet">
    <worksheetSource name="Table6"/>
  </cacheSource>
  <cacheFields count="11">
    <cacheField name="Project Name" numFmtId="0">
      <sharedItems/>
    </cacheField>
    <cacheField name="District" numFmtId="0">
      <sharedItems count="11">
        <s v="A"/>
        <s v="B"/>
        <s v="C"/>
        <s v="D"/>
        <s v="E"/>
        <s v="F"/>
        <s v="G"/>
        <s v="H"/>
        <s v="I"/>
        <s v="J"/>
        <s v="K"/>
      </sharedItems>
    </cacheField>
    <cacheField name="Title" numFmtId="0">
      <sharedItems/>
    </cacheField>
    <cacheField name="Date Sent" numFmtId="0">
      <sharedItems containsNonDate="0" containsString="0" containsBlank="1"/>
    </cacheField>
    <cacheField name="Department" numFmtId="0">
      <sharedItems containsBlank="1" count="19">
        <s v="HPD"/>
        <s v="HPW"/>
        <s v="HPARD"/>
        <s v="BARC"/>
        <m/>
        <s v="HFD"/>
        <s v="SWD"/>
        <s v="OBO"/>
        <s v="CNL"/>
        <s v="HPL"/>
        <s v="MOCA"/>
        <s v="DON"/>
        <s v="HHD"/>
        <s v="Planning"/>
        <s v="MOED"/>
        <s v="Other"/>
        <s v="PD"/>
        <s v="PWE"/>
        <s v="ARA" u="1"/>
      </sharedItems>
    </cacheField>
    <cacheField name="Funds" numFmtId="0">
      <sharedItems containsBlank="1"/>
    </cacheField>
    <cacheField name="Max Spend" numFmtId="8">
      <sharedItems containsSemiMixedTypes="0" containsString="0" containsNumber="1" minValue="0" maxValue="500000"/>
    </cacheField>
    <cacheField name="YTD Expenses" numFmtId="8">
      <sharedItems containsString="0" containsBlank="1" containsNumber="1" minValue="0" maxValue="200000"/>
    </cacheField>
    <cacheField name="Status" numFmtId="0">
      <sharedItems containsNonDate="0" containsString="0" containsBlank="1"/>
    </cacheField>
    <cacheField name="WBS" numFmtId="0">
      <sharedItems containsNonDate="0" containsString="0"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1">
  <r>
    <s v="A-1-19"/>
    <x v="0"/>
    <s v="Overtime for HPD Northwest Division - 4th of July "/>
    <m/>
    <x v="0"/>
    <s v="Operating"/>
    <n v="10000"/>
    <n v="10000"/>
    <m/>
    <m/>
    <m/>
  </r>
  <r>
    <s v="A-2-19"/>
    <x v="0"/>
    <s v="Street Lights"/>
    <m/>
    <x v="1"/>
    <s v="Operating"/>
    <n v="6652.8"/>
    <n v="0"/>
    <m/>
    <m/>
    <m/>
  </r>
  <r>
    <s v="A-3-19"/>
    <x v="0"/>
    <s v="HPD Overtime - Northwest Division"/>
    <m/>
    <x v="0"/>
    <s v="Operating"/>
    <n v="18391.310000000001"/>
    <n v="18391.310000000001"/>
    <m/>
    <m/>
    <m/>
  </r>
  <r>
    <s v="A-4-19"/>
    <x v="0"/>
    <s v="HPD  Overtime - North Division"/>
    <m/>
    <x v="0"/>
    <s v="Operating"/>
    <n v="18063.16"/>
    <n v="12729.96"/>
    <m/>
    <m/>
    <m/>
  </r>
  <r>
    <s v="A-5-19"/>
    <x v="0"/>
    <s v="Street Lights - Gary St., from Antoine to DeSoto"/>
    <m/>
    <x v="1"/>
    <s v="Operating"/>
    <n v="324.72000000000003"/>
    <n v="324.72000000000003"/>
    <m/>
    <m/>
    <m/>
  </r>
  <r>
    <s v="A-6-19"/>
    <x v="0"/>
    <s v="Street Lights - Kemp Forest, from Gessner to dead-end"/>
    <m/>
    <x v="1"/>
    <s v="Operating"/>
    <n v="2760.12"/>
    <n v="2760.12"/>
    <m/>
    <m/>
    <m/>
  </r>
  <r>
    <s v="A-7-19"/>
    <x v="0"/>
    <s v="Street Lights - Lybert Dr., from Shadowdale to"/>
    <m/>
    <x v="1"/>
    <s v="Operating"/>
    <n v="487.08"/>
    <n v="487.08"/>
    <m/>
    <m/>
    <m/>
  </r>
  <r>
    <s v="A-8-19"/>
    <x v="0"/>
    <s v="Street Lights - Durban Dr., from Lybert to Centrepark Dr."/>
    <m/>
    <x v="1"/>
    <s v="Operating"/>
    <n v="324.72000000000003"/>
    <n v="324.72000000000003"/>
    <m/>
    <m/>
    <m/>
  </r>
  <r>
    <s v="A-9-19"/>
    <x v="0"/>
    <s v="Street Lights on Kempwood Dr., from Hempstead to Wirt"/>
    <m/>
    <x v="1"/>
    <s v="Operating"/>
    <n v="324.72000000000003"/>
    <n v="324.72000000000003"/>
    <m/>
    <m/>
    <m/>
  </r>
  <r>
    <s v="A-10-19"/>
    <x v="0"/>
    <s v="Street Lights - Streamside Dr., from W. Gulf Bank to Council Grove Lane"/>
    <m/>
    <x v="1"/>
    <s v="Operating"/>
    <n v="649.44000000000005"/>
    <n v="649.44000000000005"/>
    <m/>
    <m/>
    <m/>
  </r>
  <r>
    <s v="A-11-19"/>
    <x v="0"/>
    <s v="Street Lights - DeSoto St., from Antoine to dead end"/>
    <m/>
    <x v="1"/>
    <s v="Operating"/>
    <n v="1948.32"/>
    <n v="1948.32"/>
    <m/>
    <m/>
    <m/>
  </r>
  <r>
    <s v="A-12-19"/>
    <x v="0"/>
    <s v="Street Lights - Alabonson Rd., from Victory/W. Little York tocity limits"/>
    <m/>
    <x v="1"/>
    <s v="Operating"/>
    <n v="1136.52"/>
    <n v="1136.52"/>
    <m/>
    <m/>
    <m/>
  </r>
  <r>
    <s v="A-13-19"/>
    <x v="0"/>
    <s v="Street Lights - 10603 Brinwood"/>
    <m/>
    <x v="1"/>
    <s v="Operating"/>
    <n v="324.72000000000003"/>
    <n v="162.36000000000001"/>
    <m/>
    <m/>
    <m/>
  </r>
  <r>
    <s v="A-14-19"/>
    <x v="0"/>
    <s v="Mowing - Elmview, Woodvine &amp; Rigel ditches"/>
    <m/>
    <x v="1"/>
    <s v="Operating"/>
    <n v="25700"/>
    <n v="0"/>
    <m/>
    <m/>
    <m/>
  </r>
  <r>
    <s v="A-15-19"/>
    <x v="0"/>
    <s v="RL &amp; Cora Johnson Park - Fence Screen"/>
    <m/>
    <x v="2"/>
    <s v="Operating"/>
    <n v="6000"/>
    <n v="0"/>
    <m/>
    <m/>
    <m/>
  </r>
  <r>
    <s v="A-16-19"/>
    <x v="0"/>
    <s v=" Alabonson Road - Fence Screen"/>
    <m/>
    <x v="2"/>
    <s v="Operating"/>
    <n v="4287.8999999999996"/>
    <n v="0"/>
    <m/>
    <m/>
    <m/>
  </r>
  <r>
    <s v="A-17-19"/>
    <x v="0"/>
    <s v="Micro chipping of approximately 500 pets."/>
    <m/>
    <x v="3"/>
    <s v="Operating"/>
    <n v="4237.8"/>
    <n v="0"/>
    <m/>
    <m/>
    <m/>
  </r>
  <r>
    <s v="A-18-19"/>
    <x v="0"/>
    <s v="HPD Narcotics Overtime - Northwest"/>
    <m/>
    <x v="0"/>
    <s v="Capital"/>
    <n v="20000"/>
    <n v="19784.060000000001"/>
    <m/>
    <m/>
    <m/>
  </r>
  <r>
    <s v="A-19-19"/>
    <x v="0"/>
    <s v="HPD K9 - build out of walls between kennels"/>
    <m/>
    <x v="4"/>
    <m/>
    <n v="0"/>
    <n v="0"/>
    <m/>
    <m/>
    <m/>
  </r>
  <r>
    <s v="A-20-19"/>
    <x v="0"/>
    <s v="HPD Northwest - Overtime nights and weekends (R622)"/>
    <m/>
    <x v="0"/>
    <s v="Operating"/>
    <n v="25000"/>
    <n v="7246.4"/>
    <m/>
    <m/>
    <m/>
  </r>
  <r>
    <s v="A-21-19"/>
    <x v="0"/>
    <s v="James Lee Park (Binglewood) - sign"/>
    <m/>
    <x v="2"/>
    <s v="Capital"/>
    <n v="28000"/>
    <n v="28000"/>
    <m/>
    <m/>
    <m/>
  </r>
  <r>
    <s v="A-22-19"/>
    <x v="0"/>
    <s v="Fire stations in District A - gear cleaning equipment"/>
    <m/>
    <x v="5"/>
    <s v="Capital"/>
    <n v="50000"/>
    <n v="51800"/>
    <m/>
    <m/>
    <m/>
  </r>
  <r>
    <s v="A-23-19"/>
    <x v="0"/>
    <s v="Agnes Moffitt Park - grant writer"/>
    <m/>
    <x v="4"/>
    <m/>
    <n v="0"/>
    <n v="0"/>
    <m/>
    <m/>
    <m/>
  </r>
  <r>
    <s v="A-24-19"/>
    <x v="0"/>
    <s v="HPD (in District A) - Overtime"/>
    <m/>
    <x v="0"/>
    <s v="Operating"/>
    <n v="45644.78"/>
    <n v="33413.279999999999"/>
    <m/>
    <m/>
    <m/>
  </r>
  <r>
    <s v="A-25-19"/>
    <x v="0"/>
    <s v="Westview in front of Shadow Oaks - median cut ($107K)"/>
    <m/>
    <x v="1"/>
    <s v="Capital"/>
    <n v="107000"/>
    <n v="0"/>
    <m/>
    <m/>
    <m/>
  </r>
  <r>
    <s v="A-26-19"/>
    <x v="0"/>
    <s v="Shadow Oaks - enlarge inlets to BB and replace the sidewalk ($65K)"/>
    <m/>
    <x v="1"/>
    <s v="Capital"/>
    <n v="65000"/>
    <n v="0"/>
    <m/>
    <m/>
    <m/>
  </r>
  <r>
    <s v="A-27-19"/>
    <x v="0"/>
    <s v="Huge Oaks - new curb ($37K)"/>
    <m/>
    <x v="1"/>
    <s v="Capital"/>
    <n v="37000"/>
    <n v="0"/>
    <m/>
    <m/>
    <m/>
  </r>
  <r>
    <s v="A-28-19"/>
    <x v="0"/>
    <s v="NTMP ($291K)"/>
    <m/>
    <x v="1"/>
    <s v="Capital"/>
    <n v="291000"/>
    <n v="0"/>
    <m/>
    <m/>
    <m/>
  </r>
  <r>
    <s v="A-29-19"/>
    <x v="0"/>
    <s v="Agnes Moffitt Park - amenities"/>
    <m/>
    <x v="2"/>
    <s v="Capital"/>
    <n v="100000"/>
    <n v="100000"/>
    <m/>
    <m/>
    <m/>
  </r>
  <r>
    <s v="A-30-19"/>
    <x v="0"/>
    <s v="Illegal Dumping Cameras"/>
    <m/>
    <x v="6"/>
    <s v="Capital"/>
    <n v="18000"/>
    <n v="18000"/>
    <m/>
    <m/>
    <m/>
  </r>
  <r>
    <s v="A-31-19"/>
    <x v="0"/>
    <s v="Television for Carverdale Community Center"/>
    <m/>
    <x v="2"/>
    <s v="Operating"/>
    <n v="901.33"/>
    <n v="901.33"/>
    <m/>
    <m/>
    <m/>
  </r>
  <r>
    <s v="A-32-19"/>
    <x v="0"/>
    <s v="Street Lights - Maux Dr."/>
    <m/>
    <x v="1"/>
    <s v="Operating"/>
    <n v="324.72000000000003"/>
    <n v="0"/>
    <m/>
    <m/>
    <m/>
  </r>
  <r>
    <s v="B-1-19"/>
    <x v="1"/>
    <s v="Buildout of Makerspace Hubs in schools in District B"/>
    <m/>
    <x v="7"/>
    <s v="Operating"/>
    <n v="165000"/>
    <n v="150000"/>
    <m/>
    <m/>
    <m/>
  </r>
  <r>
    <s v="B-2-19"/>
    <x v="1"/>
    <s v="Lakewood, Rosewood &amp; Scenic Woods Parks - portacans"/>
    <m/>
    <x v="2"/>
    <s v="Operating"/>
    <n v="5000"/>
    <n v="2321.08"/>
    <m/>
    <m/>
    <m/>
  </r>
  <r>
    <s v="B-3-19"/>
    <x v="1"/>
    <s v="Illegal Dumping"/>
    <m/>
    <x v="6"/>
    <s v="Operating"/>
    <n v="199565.92"/>
    <n v="140213.45000000001"/>
    <m/>
    <m/>
    <m/>
  </r>
  <r>
    <s v="B-4-19"/>
    <x v="1"/>
    <s v="SPARK Park - Mandarin School"/>
    <m/>
    <x v="2"/>
    <s v="Operating"/>
    <n v="49828"/>
    <n v="49828"/>
    <m/>
    <m/>
    <m/>
  </r>
  <r>
    <s v="B-5-19"/>
    <x v="1"/>
    <s v="Constant Contact "/>
    <m/>
    <x v="8"/>
    <s v="Operating"/>
    <n v="1600"/>
    <n v="900"/>
    <m/>
    <m/>
    <m/>
  </r>
  <r>
    <s v="B-6-19"/>
    <x v="1"/>
    <s v="Economic Development - Workforce Training"/>
    <m/>
    <x v="7"/>
    <s v="Operating"/>
    <n v="45000"/>
    <n v="45000"/>
    <m/>
    <m/>
    <m/>
  </r>
  <r>
    <s v="B-7-19"/>
    <x v="1"/>
    <s v="Robo Calls"/>
    <m/>
    <x v="8"/>
    <s v="Operating"/>
    <n v="2800"/>
    <n v="2780.98"/>
    <m/>
    <m/>
    <m/>
  </r>
  <r>
    <s v="B-8-19"/>
    <x v="1"/>
    <s v="HPD Mounted Patrol - Sponsorship of a horse"/>
    <m/>
    <x v="0"/>
    <s v="Operating"/>
    <n v="5023"/>
    <n v="5023"/>
    <m/>
    <m/>
    <m/>
  </r>
  <r>
    <s v="B-9-19"/>
    <x v="1"/>
    <s v="Howton and Miley St. - roadside ditch repair ($500k)"/>
    <m/>
    <x v="1"/>
    <s v="Capital"/>
    <n v="500000"/>
    <n v="0"/>
    <m/>
    <m/>
    <m/>
  </r>
  <r>
    <s v="B-10-19"/>
    <x v="1"/>
    <s v="Big Fix - spay and neuter program"/>
    <m/>
    <x v="3"/>
    <s v="Operating"/>
    <n v="5000"/>
    <n v="5000"/>
    <m/>
    <m/>
    <m/>
  </r>
  <r>
    <s v="B-11-19"/>
    <x v="1"/>
    <s v="Funding to promote economic development"/>
    <m/>
    <x v="4"/>
    <s v="Operating"/>
    <n v="33000"/>
    <n v="23550"/>
    <m/>
    <m/>
    <m/>
  </r>
  <r>
    <s v="B-12-19"/>
    <x v="1"/>
    <s v="Sidewalk repair: Tilgham - Ledwicke to Laurentide"/>
    <m/>
    <x v="1"/>
    <s v="Capital"/>
    <n v="0"/>
    <n v="0"/>
    <m/>
    <m/>
    <m/>
  </r>
  <r>
    <s v="B-13-19"/>
    <x v="1"/>
    <s v="Little Free Libraries"/>
    <m/>
    <x v="9"/>
    <s v="Operating"/>
    <n v="5000"/>
    <n v="0"/>
    <m/>
    <m/>
    <m/>
  </r>
  <r>
    <s v="B-14-19"/>
    <x v="1"/>
    <s v="Tuffly Park Improvement Project "/>
    <m/>
    <x v="2"/>
    <s v="Operating"/>
    <n v="50000"/>
    <n v="0"/>
    <m/>
    <m/>
    <m/>
  </r>
  <r>
    <s v="B-15-19"/>
    <x v="1"/>
    <s v="Urban Farming and Culinary Workforce Development Program"/>
    <m/>
    <x v="7"/>
    <s v="Operating"/>
    <n v="145913.39000000001"/>
    <n v="0"/>
    <m/>
    <m/>
    <m/>
  </r>
  <r>
    <s v="C-1-19"/>
    <x v="2"/>
    <s v="Mini-murals - Intersections throughout the District"/>
    <m/>
    <x v="10"/>
    <s v="Operating"/>
    <n v="50000"/>
    <n v="0"/>
    <m/>
    <m/>
    <m/>
  </r>
  <r>
    <s v="C-2-19"/>
    <x v="2"/>
    <s v="Montrose Special Parking ($7,500)"/>
    <m/>
    <x v="1"/>
    <s v="Capital"/>
    <n v="7500"/>
    <n v="0"/>
    <m/>
    <m/>
    <m/>
  </r>
  <r>
    <s v="C-3-19"/>
    <x v="2"/>
    <s v="CASE"/>
    <m/>
    <x v="2"/>
    <s v="Operating"/>
    <n v="29080"/>
    <n v="29080"/>
    <m/>
    <m/>
    <m/>
  </r>
  <r>
    <s v="C-4-19"/>
    <x v="2"/>
    <s v="Playground at Oak Forest Park, 2100 Judiway St."/>
    <m/>
    <x v="2"/>
    <s v="Capital"/>
    <n v="150000"/>
    <n v="150000"/>
    <m/>
    <m/>
    <m/>
  </r>
  <r>
    <s v="C-5-19"/>
    <x v="2"/>
    <s v="Timbergrove-Seamist - speed humps ($95,450)"/>
    <m/>
    <x v="1"/>
    <s v="Operating"/>
    <n v="95450"/>
    <n v="0"/>
    <m/>
    <m/>
    <m/>
  </r>
  <r>
    <s v="C-6-19"/>
    <x v="2"/>
    <s v="Heights, Montrose, Upper Kirby, and greater Meyerland neighborhoods - matching grants"/>
    <m/>
    <x v="11"/>
    <s v="Operating"/>
    <n v="17700"/>
    <n v="5000"/>
    <m/>
    <m/>
    <m/>
  </r>
  <r>
    <s v="C-7-19"/>
    <x v="2"/>
    <s v="Metropolitan Multi-Service Center - MS Office Classes"/>
    <m/>
    <x v="2"/>
    <s v="Operating"/>
    <n v="6798.54"/>
    <n v="0"/>
    <m/>
    <m/>
    <m/>
  </r>
  <r>
    <s v="C-8-19"/>
    <x v="2"/>
    <s v="Metropolitan Multi-Service Center - MS Office Classes"/>
    <m/>
    <x v="2"/>
    <s v="Operating"/>
    <n v="29521.46"/>
    <n v="29521.46"/>
    <m/>
    <m/>
    <m/>
  </r>
  <r>
    <s v="C-9-19"/>
    <x v="2"/>
    <s v="Roadside ditch rehabilitation - Malone St., from Washington Ave. to Rose St. ($198,525)"/>
    <m/>
    <x v="1"/>
    <s v="Capital"/>
    <n v="198525"/>
    <n v="0"/>
    <m/>
    <m/>
    <m/>
  </r>
  <r>
    <s v="C-10-19"/>
    <x v="2"/>
    <s v="Roadside ditch rehabilitation - Cohn St., from Washington Ave. to Westcott St. ($198,525)"/>
    <m/>
    <x v="1"/>
    <s v="Capital"/>
    <n v="198525"/>
    <n v="0"/>
    <m/>
    <m/>
    <m/>
  </r>
  <r>
    <s v="C-11-19"/>
    <x v="2"/>
    <s v="Freedmen's Town - TSU students research project"/>
    <m/>
    <x v="4"/>
    <s v="Operating"/>
    <n v="6000"/>
    <n v="0"/>
    <m/>
    <m/>
    <m/>
  </r>
  <r>
    <s v="C-12-19"/>
    <x v="2"/>
    <s v="McGovern-Stella Link Library equipment"/>
    <m/>
    <x v="9"/>
    <s v="Operating"/>
    <n v="11100"/>
    <n v="0"/>
    <m/>
    <m/>
    <m/>
  </r>
  <r>
    <s v="C-13-19"/>
    <x v="2"/>
    <s v="Library equipment at Clifton Middle School "/>
    <m/>
    <x v="12"/>
    <s v="Operating"/>
    <n v="7300"/>
    <n v="5023.79"/>
    <m/>
    <m/>
    <m/>
  </r>
  <r>
    <s v="D-1-18"/>
    <x v="3"/>
    <s v="Second Chance Job Fair"/>
    <m/>
    <x v="8"/>
    <s v="Operating"/>
    <n v="9969"/>
    <n v="9969"/>
    <m/>
    <m/>
    <m/>
  </r>
  <r>
    <s v="D-2-18"/>
    <x v="3"/>
    <s v="Epson Brightlink Pro 695Ui Interactive Projector"/>
    <m/>
    <x v="4"/>
    <m/>
    <n v="0"/>
    <n v="0"/>
    <m/>
    <m/>
    <m/>
  </r>
  <r>
    <s v="D-3-18"/>
    <x v="3"/>
    <s v="Staff Retreat"/>
    <m/>
    <x v="4"/>
    <m/>
    <n v="0"/>
    <n v="0"/>
    <m/>
    <m/>
    <m/>
  </r>
  <r>
    <s v="D-4-18"/>
    <x v="3"/>
    <s v="Resurfacing Sunnyside Park Tennis Courts"/>
    <m/>
    <x v="2"/>
    <s v="Operating"/>
    <n v="8647"/>
    <n v="8647"/>
    <m/>
    <m/>
    <m/>
  </r>
  <r>
    <s v="D-5-18"/>
    <x v="3"/>
    <s v="Illegal Dumping Signs"/>
    <m/>
    <x v="1"/>
    <s v="Operating"/>
    <n v="5000"/>
    <n v="0"/>
    <m/>
    <m/>
    <m/>
  </r>
  <r>
    <s v="D-6-18"/>
    <x v="3"/>
    <s v="District D-Wide Cleanup (T-Shirts, printing costs, etc.)"/>
    <m/>
    <x v="8"/>
    <s v="Operating"/>
    <n v="5897.62"/>
    <n v="5897.62"/>
    <m/>
    <m/>
    <m/>
  </r>
  <r>
    <s v="D-7-18"/>
    <x v="3"/>
    <s v="Portacans - Zollie Scales and Schnur Parks"/>
    <m/>
    <x v="2"/>
    <s v="Operating"/>
    <n v="7566"/>
    <n v="4554.92"/>
    <m/>
    <m/>
    <m/>
  </r>
  <r>
    <s v="D-8-18"/>
    <x v="3"/>
    <s v="Rebuilding Together Houston"/>
    <m/>
    <x v="12"/>
    <s v="Operating"/>
    <n v="9881.42"/>
    <n v="0"/>
    <m/>
    <m/>
    <m/>
  </r>
  <r>
    <s v="D-9-18"/>
    <x v="3"/>
    <s v="Temporary Employees (Dept. of Neighborhoods)"/>
    <m/>
    <x v="11"/>
    <s v="Operating"/>
    <n v="40000"/>
    <n v="37716.78"/>
    <m/>
    <m/>
    <m/>
  </r>
  <r>
    <s v="D-10-18"/>
    <x v="3"/>
    <s v="4 Part time Staffers in HHD"/>
    <m/>
    <x v="11"/>
    <s v="Operating"/>
    <n v="50000"/>
    <n v="45533.5"/>
    <m/>
    <m/>
    <m/>
  </r>
  <r>
    <s v="D-11-18"/>
    <x v="3"/>
    <s v="Sub-Regional Mobility Planning Study"/>
    <m/>
    <x v="13"/>
    <s v="Operating"/>
    <n v="14591.92"/>
    <n v="11573.27"/>
    <m/>
    <m/>
    <m/>
  </r>
  <r>
    <s v="D-12-18"/>
    <x v="3"/>
    <s v="Constant Contact "/>
    <m/>
    <x v="8"/>
    <s v="Operating"/>
    <n v="2430"/>
    <n v="2430"/>
    <m/>
    <m/>
    <m/>
  </r>
  <r>
    <s v="D-13-18"/>
    <x v="3"/>
    <s v="Robodials"/>
    <m/>
    <x v="8"/>
    <s v="Operating"/>
    <n v="5000"/>
    <n v="2486.87"/>
    <m/>
    <m/>
    <m/>
  </r>
  <r>
    <s v="D-14-18"/>
    <x v="3"/>
    <s v="Landscaping - 6400 block of MLK Blvd."/>
    <m/>
    <x v="2"/>
    <s v="Operating"/>
    <n v="30000"/>
    <n v="0"/>
    <m/>
    <m/>
    <m/>
  </r>
  <r>
    <s v="D-15-18"/>
    <x v="3"/>
    <s v="Replace the pole at Fire Station 7"/>
    <m/>
    <x v="5"/>
    <s v="Operating"/>
    <n v="9545"/>
    <n v="0"/>
    <m/>
    <m/>
    <m/>
  </r>
  <r>
    <s v="D-16-18"/>
    <x v="3"/>
    <s v="HPD Overtime - Southeast Patrol"/>
    <m/>
    <x v="4"/>
    <m/>
    <n v="0"/>
    <n v="0"/>
    <m/>
    <m/>
    <m/>
  </r>
  <r>
    <s v="D-17-18"/>
    <x v="3"/>
    <s v="Scott Street (610 and OST) - Beautification on the median"/>
    <m/>
    <x v="2"/>
    <s v="Operating"/>
    <n v="10000"/>
    <n v="0"/>
    <m/>
    <m/>
    <m/>
  </r>
  <r>
    <s v="D-18-18"/>
    <x v="3"/>
    <s v=" ZGA Community Garden (MacGregor Park)"/>
    <m/>
    <x v="4"/>
    <m/>
    <n v="0"/>
    <n v="0"/>
    <m/>
    <m/>
    <m/>
  </r>
  <r>
    <s v="D-19-18"/>
    <x v="3"/>
    <s v="2 chain saws for Fire station 46 1 k12 for Fire Station 46 2 chainsaws for Fire Station 70"/>
    <m/>
    <x v="5"/>
    <s v="Operating"/>
    <n v="3940"/>
    <n v="0"/>
    <m/>
    <m/>
    <m/>
  </r>
  <r>
    <s v="D-20-18"/>
    <x v="3"/>
    <s v="Parking Space - 1497 Jackson (corner of Jackson and Wichita), 77004"/>
    <m/>
    <x v="4"/>
    <m/>
    <n v="0"/>
    <n v="0"/>
    <m/>
    <m/>
    <m/>
  </r>
  <r>
    <s v="D-21-18"/>
    <x v="3"/>
    <s v="HCDE - THIRD Ward Youth Center"/>
    <m/>
    <x v="2"/>
    <s v="Operating"/>
    <n v="2000"/>
    <n v="0"/>
    <m/>
    <m/>
    <m/>
  </r>
  <r>
    <s v="D-22-18"/>
    <x v="3"/>
    <s v="HCDE - South Union, 3550 Lydia St."/>
    <m/>
    <x v="2"/>
    <s v="Operating"/>
    <n v="2000"/>
    <n v="0"/>
    <m/>
    <m/>
    <m/>
  </r>
  <r>
    <s v="D-23-18"/>
    <x v="3"/>
    <s v="Speed cushion - Southern Village project#6650-15 ($123,750)"/>
    <m/>
    <x v="1"/>
    <s v="Capital"/>
    <n v="123750"/>
    <n v="0"/>
    <m/>
    <m/>
    <m/>
  </r>
  <r>
    <s v="D-24-18"/>
    <x v="3"/>
    <s v="Speed Cushion - South Park II project #673-17 ($288,750)"/>
    <m/>
    <x v="1"/>
    <s v="Capital"/>
    <n v="288750"/>
    <n v="0"/>
    <m/>
    <m/>
    <m/>
  </r>
  <r>
    <s v="D-25-18"/>
    <x v="3"/>
    <s v="Speed Cushion - Sugar Valley project #6801-18 ($45,000)"/>
    <m/>
    <x v="1"/>
    <s v="Capital"/>
    <n v="45000"/>
    <n v="0"/>
    <m/>
    <m/>
    <m/>
  </r>
  <r>
    <s v="D-26-18"/>
    <x v="3"/>
    <s v="Renovation and Construction costs for MacGregor Park"/>
    <m/>
    <x v="2"/>
    <s v="Operating"/>
    <n v="25000"/>
    <n v="25000"/>
    <m/>
    <m/>
    <m/>
  </r>
  <r>
    <s v="D-27-19"/>
    <x v="3"/>
    <s v="Marquee installation on Bldgett, between Delano and Ennis - Neighborhood Matching Grant "/>
    <m/>
    <x v="4"/>
    <m/>
    <n v="0"/>
    <n v="0"/>
    <m/>
    <m/>
    <m/>
  </r>
  <r>
    <s v="D-28-19"/>
    <x v="3"/>
    <s v="Parkside Community - speed humps ($39,000)"/>
    <m/>
    <x v="1"/>
    <s v="Capital"/>
    <n v="39000"/>
    <n v="0"/>
    <m/>
    <m/>
    <m/>
  </r>
  <r>
    <s v="D-29-19"/>
    <x v="3"/>
    <s v="CASE  for Kids"/>
    <m/>
    <x v="2"/>
    <s v="Operating"/>
    <n v="1500"/>
    <n v="1500"/>
    <m/>
    <m/>
    <m/>
  </r>
  <r>
    <s v="D-30-19"/>
    <x v="3"/>
    <s v="HOT Team"/>
    <m/>
    <x v="6"/>
    <s v="Operating"/>
    <n v="31561.58"/>
    <n v="31561.58"/>
    <m/>
    <m/>
    <m/>
  </r>
  <r>
    <s v="D-31-19"/>
    <x v="3"/>
    <s v="Washington Terrace - Neighborhood Matching Grant for marquee"/>
    <m/>
    <x v="11"/>
    <s v="Operating"/>
    <n v="3500"/>
    <n v="0"/>
    <m/>
    <m/>
    <m/>
  </r>
  <r>
    <s v="D-32-19"/>
    <x v="3"/>
    <s v="New markers - Rockwood &amp; N. MacGregor, Rockwood &amp; Wheeler, Faculty &amp; N. MacGregor, University Oaks &amp; N. MacGregor, University Oaks &amp; Wheeler"/>
    <m/>
    <x v="11"/>
    <s v="Operating"/>
    <n v="5000"/>
    <n v="0"/>
    <m/>
    <m/>
    <m/>
  </r>
  <r>
    <s v="D-33-19"/>
    <x v="3"/>
    <s v="HPD Southeast Police Explorers Program"/>
    <m/>
    <x v="0"/>
    <s v="Operating"/>
    <n v="2500"/>
    <n v="0"/>
    <m/>
    <m/>
    <m/>
  </r>
  <r>
    <s v="D-34-19"/>
    <x v="3"/>
    <s v="HPD South Central - Overtime"/>
    <m/>
    <x v="0"/>
    <s v="Operating"/>
    <n v="9127.7000000000007"/>
    <n v="1732.19"/>
    <m/>
    <m/>
    <m/>
  </r>
  <r>
    <s v="D-35-19"/>
    <x v="3"/>
    <s v="Sidewalk repair - Grimes Park (METRO - $3,500)"/>
    <m/>
    <x v="2"/>
    <s v="Operating"/>
    <n v="61239.64"/>
    <n v="57739.64"/>
    <m/>
    <m/>
    <m/>
  </r>
  <r>
    <s v="D-36-19"/>
    <x v="3"/>
    <s v="Cell phone purchase for HPD Crime Suppression Team"/>
    <m/>
    <x v="0"/>
    <s v="Operating"/>
    <n v="0"/>
    <n v="0"/>
    <m/>
    <m/>
    <m/>
  </r>
  <r>
    <s v="D-37-19"/>
    <x v="3"/>
    <s v="Partnership with U of H to enhance through art installation"/>
    <m/>
    <x v="10"/>
    <s v="Operating"/>
    <n v="5000"/>
    <n v="5000"/>
    <m/>
    <m/>
    <m/>
  </r>
  <r>
    <s v="E-1-19"/>
    <x v="4"/>
    <s v="Bay Area Houston Economic Partnership"/>
    <m/>
    <x v="14"/>
    <s v="Operating"/>
    <n v="100000"/>
    <n v="100000"/>
    <m/>
    <m/>
    <m/>
  </r>
  <r>
    <s v="E-2-19"/>
    <x v="4"/>
    <s v="Safe Sidewalk - West side of Mills Branch Dr. between Riverpoint Village heading south to Clover Valley"/>
    <m/>
    <x v="1"/>
    <s v="Capital"/>
    <n v="129699"/>
    <n v="0"/>
    <m/>
    <m/>
    <m/>
  </r>
  <r>
    <s v="E-3-19"/>
    <x v="4"/>
    <s v="Includes mowing, edging, tree trimming, debris &amp; trash removal, traffic control - Horsepen Bayou"/>
    <m/>
    <x v="1"/>
    <s v="Operating"/>
    <n v="24100"/>
    <n v="0"/>
    <m/>
    <m/>
    <m/>
  </r>
  <r>
    <s v="E-4-19"/>
    <x v="4"/>
    <s v="Edgebrook Dr. and Space Cente Blvd. - (E-15-16) FY16 Rollover - Tree Maintenance (E-9-17)  FY17 Rollover"/>
    <m/>
    <x v="2"/>
    <s v="Operating"/>
    <n v="1879.77"/>
    <n v="1879.77"/>
    <m/>
    <m/>
    <m/>
  </r>
  <r>
    <s v="E-5-19"/>
    <x v="4"/>
    <s v="HCDE                               "/>
    <m/>
    <x v="2"/>
    <s v="Operating"/>
    <n v="2163.87"/>
    <n v="0"/>
    <m/>
    <m/>
    <m/>
  </r>
  <r>
    <s v="E-6-19"/>
    <x v="4"/>
    <s v="Kingwood Community Center - 4102 Rustic Woods - Survey"/>
    <m/>
    <x v="2"/>
    <s v="Operating"/>
    <n v="5800"/>
    <n v="0"/>
    <m/>
    <m/>
    <m/>
  </r>
  <r>
    <s v="E-7-19"/>
    <x v="4"/>
    <s v="Installation of Blinds"/>
    <m/>
    <x v="0"/>
    <s v="Operating"/>
    <n v="797.9"/>
    <n v="797.9"/>
    <m/>
    <m/>
    <m/>
  </r>
  <r>
    <s v="E-8-19"/>
    <x v="4"/>
    <s v="HCDE Case Grants"/>
    <m/>
    <x v="4"/>
    <m/>
    <n v="0"/>
    <n v="0"/>
    <m/>
    <m/>
    <m/>
  </r>
  <r>
    <s v="E-9-19"/>
    <x v="4"/>
    <s v="Safe Sidewalk - Mills Branch Rd."/>
    <m/>
    <x v="4"/>
    <m/>
    <n v="0"/>
    <n v="0"/>
    <m/>
    <m/>
    <m/>
  </r>
  <r>
    <s v="E-10-19"/>
    <x v="4"/>
    <s v="El Dorado Blvd. (Two scheduled one time mows)"/>
    <m/>
    <x v="2"/>
    <s v="Operating"/>
    <n v="9200"/>
    <n v="0"/>
    <m/>
    <m/>
    <m/>
  </r>
  <r>
    <s v="E-11-19"/>
    <x v="4"/>
    <s v="Pave over center of cul-de-sac (Samuel Lane)"/>
    <m/>
    <x v="1"/>
    <s v="Capital"/>
    <n v="13618.14"/>
    <n v="0"/>
    <m/>
    <m/>
    <m/>
  </r>
  <r>
    <s v="E-12-19"/>
    <x v="4"/>
    <s v="Installation of lighting for the baseball field (Pine Brook)"/>
    <m/>
    <x v="11"/>
    <s v="Operating"/>
    <n v="3746.27"/>
    <n v="3746.27"/>
    <m/>
    <m/>
    <m/>
  </r>
  <r>
    <s v="E-13-19"/>
    <x v="4"/>
    <s v="CASE  for Kids 2018-2019 City Connections Grants"/>
    <m/>
    <x v="2"/>
    <s v="Operating"/>
    <n v="45000"/>
    <n v="45000"/>
    <m/>
    <m/>
    <m/>
  </r>
  <r>
    <s v="E-14-19"/>
    <x v="4"/>
    <s v="Bay Area Houston Economic Partnership (second phase)"/>
    <m/>
    <x v="4"/>
    <m/>
    <n v="0"/>
    <n v="0"/>
    <m/>
    <m/>
    <m/>
  </r>
  <r>
    <s v="E-15-19"/>
    <x v="4"/>
    <s v="Panel Replacement - Bay Area Blvd. at Middlebrook"/>
    <m/>
    <x v="1"/>
    <s v="Capital"/>
    <n v="69046.37"/>
    <n v="0"/>
    <m/>
    <m/>
    <m/>
  </r>
  <r>
    <s v="E-16-19"/>
    <x v="4"/>
    <s v="Sidewalk development on High Valley from Kingwood Dr. to Stately Oak"/>
    <m/>
    <x v="1"/>
    <s v="Capital"/>
    <n v="82052.490000000005"/>
    <n v="0"/>
    <m/>
    <m/>
    <m/>
  </r>
  <r>
    <s v="E-17-19"/>
    <x v="4"/>
    <s v="Sidewalk needed on Shaver St. from 4415 Shaver to the driveway at YES Prep SE"/>
    <m/>
    <x v="1"/>
    <s v="Capital"/>
    <n v="97084"/>
    <n v="0"/>
    <m/>
    <m/>
    <m/>
  </r>
  <r>
    <s v="E-18-19"/>
    <x v="4"/>
    <s v="5458 Allendale Rd. - installation of new sidewalk"/>
    <m/>
    <x v="1"/>
    <s v="Capital"/>
    <n v="5000"/>
    <n v="0"/>
    <m/>
    <m/>
    <m/>
  </r>
  <r>
    <s v="E-19-19"/>
    <x v="4"/>
    <s v="Kingwood and Clear Lake - CompuCycle"/>
    <m/>
    <x v="4"/>
    <m/>
    <n v="0"/>
    <n v="0"/>
    <m/>
    <m/>
    <m/>
  </r>
  <r>
    <s v="E-20-19"/>
    <x v="4"/>
    <s v="HPD - Kingwood substation (renovation and renewal of kitchen and appliances "/>
    <m/>
    <x v="4"/>
    <m/>
    <n v="0"/>
    <n v="0"/>
    <m/>
    <m/>
    <m/>
  </r>
  <r>
    <s v="E-21-19"/>
    <x v="4"/>
    <s v="Clear Lake City Blvd., between El Dorado and Pine Green Way - beautification of the area "/>
    <m/>
    <x v="2"/>
    <s v="Operating"/>
    <n v="17553"/>
    <n v="0"/>
    <m/>
    <m/>
    <m/>
  </r>
  <r>
    <s v="E-22-19"/>
    <x v="4"/>
    <s v="Meadowcreek Village Community Center - chairs and tables "/>
    <m/>
    <x v="2"/>
    <s v="Operating"/>
    <n v="2518.69"/>
    <n v="2518.69"/>
    <m/>
    <m/>
    <m/>
  </r>
  <r>
    <s v="E-23-19"/>
    <x v="4"/>
    <s v="2701 Kingwood Dr. - panel replacement ($50.4k)"/>
    <m/>
    <x v="1"/>
    <s v="Capital"/>
    <n v="50400"/>
    <n v="0"/>
    <m/>
    <m/>
    <m/>
  </r>
  <r>
    <s v="E-24-19"/>
    <x v="4"/>
    <s v="3603 West Lake Houston Parkway - panel replacement ($35,000)"/>
    <m/>
    <x v="1"/>
    <s v="Capital"/>
    <n v="35000"/>
    <n v="0"/>
    <m/>
    <m/>
    <m/>
  </r>
  <r>
    <s v="E-25-19"/>
    <x v="4"/>
    <s v="Kingwood Community Center - bulb replacement in projector"/>
    <m/>
    <x v="2"/>
    <s v="Operating"/>
    <n v="410"/>
    <n v="410"/>
    <m/>
    <m/>
    <m/>
  </r>
  <r>
    <s v="E-26-19"/>
    <x v="4"/>
    <s v="Dylan Duncan Memorial Skate Park"/>
    <m/>
    <x v="2"/>
    <s v="Operating"/>
    <n v="49332.7"/>
    <n v="49332.7"/>
    <m/>
    <m/>
    <m/>
  </r>
  <r>
    <s v="E-27-19"/>
    <x v="4"/>
    <s v="HPD OT - Clear Lake"/>
    <m/>
    <x v="0"/>
    <s v="Operating"/>
    <n v="8364.11"/>
    <n v="8304.51"/>
    <m/>
    <m/>
    <m/>
  </r>
  <r>
    <s v="E-28-19"/>
    <x v="4"/>
    <s v="HPD OT - Kingwood"/>
    <m/>
    <x v="0"/>
    <s v="Operating"/>
    <n v="9065.06"/>
    <n v="9065.06"/>
    <m/>
    <m/>
    <m/>
  </r>
  <r>
    <s v="E-29-19"/>
    <x v="4"/>
    <s v="North Featherwood panel replacement ($18,100)"/>
    <m/>
    <x v="1"/>
    <s v="Capital"/>
    <n v="18100"/>
    <n v="0"/>
    <m/>
    <m/>
    <m/>
  </r>
  <r>
    <s v="F-1-19"/>
    <x v="5"/>
    <s v="Imperial Point V NTMP"/>
    <m/>
    <x v="1"/>
    <s v="Capital"/>
    <n v="23400"/>
    <n v="0"/>
    <m/>
    <m/>
    <m/>
  </r>
  <r>
    <s v="F-2-19"/>
    <x v="5"/>
    <s v="Imperial Point IV NTMP "/>
    <m/>
    <x v="1"/>
    <s v="Capital"/>
    <n v="38400"/>
    <n v="0"/>
    <m/>
    <m/>
    <m/>
  </r>
  <r>
    <s v="F-3-19"/>
    <x v="5"/>
    <s v="Imperial Point II NTMP - 4 speed cushions"/>
    <m/>
    <x v="1"/>
    <s v="Capital"/>
    <n v="38400"/>
    <n v="0"/>
    <m/>
    <m/>
    <m/>
  </r>
  <r>
    <s v="F-4-19"/>
    <x v="5"/>
    <s v="Harwin Park in District F - Mulch for plants"/>
    <m/>
    <x v="2"/>
    <s v="Operating"/>
    <n v="1000"/>
    <n v="1000"/>
    <m/>
    <m/>
    <m/>
  </r>
  <r>
    <s v="F-5-19"/>
    <x v="5"/>
    <s v="Alief Community Center - Grant for part-time staff"/>
    <m/>
    <x v="2"/>
    <s v="Operating"/>
    <n v="11531.23"/>
    <n v="11531.23"/>
    <m/>
    <m/>
    <m/>
  </r>
  <r>
    <s v="F-6-19"/>
    <x v="5"/>
    <s v="Street Striping - Various Locations in District F"/>
    <m/>
    <x v="1"/>
    <s v="Capital"/>
    <n v="25558.799999999999"/>
    <n v="0"/>
    <m/>
    <m/>
    <m/>
  </r>
  <r>
    <s v="F-7-19"/>
    <x v="5"/>
    <s v="HPD Overtime - Environmental Investigations Unit "/>
    <m/>
    <x v="0"/>
    <s v="Operating"/>
    <n v="48210.17"/>
    <n v="48007.040000000001"/>
    <m/>
    <m/>
    <m/>
  </r>
  <r>
    <s v="F-8-19"/>
    <x v="5"/>
    <s v="Park Glen West Subdivision Application #6704-17 - 6 speed cushions "/>
    <m/>
    <x v="1"/>
    <s v="Capital"/>
    <n v="68750"/>
    <n v="0"/>
    <m/>
    <m/>
    <m/>
  </r>
  <r>
    <s v="F-9-19"/>
    <x v="5"/>
    <s v="Brookfield Subdivision - installation of NTMPs"/>
    <m/>
    <x v="1"/>
    <s v="Capital"/>
    <n v="27500"/>
    <n v="0"/>
    <m/>
    <m/>
    <m/>
  </r>
  <r>
    <s v="F-10-19"/>
    <x v="5"/>
    <s v="Tanglewilde Subdivision - installation of NTMPs"/>
    <m/>
    <x v="1"/>
    <s v="Capital"/>
    <n v="37500"/>
    <n v="0"/>
    <m/>
    <m/>
    <m/>
  </r>
  <r>
    <s v="F-11-19"/>
    <x v="5"/>
    <s v="HPD Holiday Overtime - Westside Station - Chief Baimbridge (Contact person)"/>
    <m/>
    <x v="0"/>
    <s v="Operating"/>
    <n v="49240.88"/>
    <n v="49240.88"/>
    <m/>
    <m/>
    <m/>
  </r>
  <r>
    <s v="F-12-19"/>
    <x v="5"/>
    <s v="HPD Holiday Overtime - Midwest Station"/>
    <m/>
    <x v="0"/>
    <s v="Operating"/>
    <n v="24279.14"/>
    <n v="24279.14"/>
    <m/>
    <m/>
    <m/>
  </r>
  <r>
    <s v="F-13-19"/>
    <x v="5"/>
    <s v="SWMD- Emergency Illegal Dumpimg Trash Pickup"/>
    <m/>
    <x v="6"/>
    <s v="Operating"/>
    <n v="15296.25"/>
    <n v="15296.25"/>
    <m/>
    <m/>
    <m/>
  </r>
  <r>
    <s v="F-14-19"/>
    <x v="5"/>
    <s v="Panel Replacement - High Star"/>
    <m/>
    <x v="1"/>
    <s v="Capital"/>
    <n v="120000"/>
    <n v="0"/>
    <m/>
    <m/>
    <m/>
  </r>
  <r>
    <s v="F-15-19"/>
    <x v="5"/>
    <s v="Alief Community Garden - chairs and tables"/>
    <m/>
    <x v="2"/>
    <s v="Operating"/>
    <n v="5000"/>
    <n v="5000"/>
    <m/>
    <m/>
    <m/>
  </r>
  <r>
    <s v="F-16-19"/>
    <x v="5"/>
    <s v="Additional turning lane at intersection near Bellaire and Boone median ($173,749.89)"/>
    <m/>
    <x v="1"/>
    <s v="Capital"/>
    <n v="164078.76"/>
    <n v="18028.759999999998"/>
    <m/>
    <m/>
    <m/>
  </r>
  <r>
    <s v="F-17-19"/>
    <x v="5"/>
    <s v="Sneed Park soccer fields"/>
    <m/>
    <x v="11"/>
    <s v="Operating"/>
    <n v="1500"/>
    <n v="1500"/>
    <m/>
    <m/>
    <m/>
  </r>
  <r>
    <s v="F-18-19"/>
    <x v="5"/>
    <s v="Bellaire Blvd. - 40 linear feet of curb repair in various locations JOB issue: 48710 ($3,760)"/>
    <m/>
    <x v="1"/>
    <s v="Capital"/>
    <n v="3760"/>
    <n v="3760"/>
    <m/>
    <m/>
    <m/>
  </r>
  <r>
    <s v="F-19-19"/>
    <x v="5"/>
    <s v="North side of Richmond Blvd. between Meadway and Ashford Park - sidewalk repair ($61,125)"/>
    <m/>
    <x v="1"/>
    <s v="Capital"/>
    <n v="61125"/>
    <n v="61125"/>
    <m/>
    <m/>
    <m/>
  </r>
  <r>
    <s v="F-20-19"/>
    <x v="5"/>
    <s v="Repair curb damage at 10400 Huntington Estate and 10403 Huntington Estate ($7,120)"/>
    <m/>
    <x v="1"/>
    <s v="Capital"/>
    <n v="7120"/>
    <n v="7120"/>
    <m/>
    <m/>
    <m/>
  </r>
  <r>
    <s v="F-21-19"/>
    <x v="5"/>
    <s v="Curbside repair for Park Glen West Subdivision ($10,225)"/>
    <m/>
    <x v="1"/>
    <s v="Capital"/>
    <n v="11005"/>
    <n v="11005"/>
    <m/>
    <m/>
    <m/>
  </r>
  <r>
    <s v="F-22-19"/>
    <x v="5"/>
    <s v="Vacant lot mowing"/>
    <m/>
    <x v="11"/>
    <s v="Operating"/>
    <n v="1228.92"/>
    <n v="0"/>
    <m/>
    <m/>
    <m/>
  </r>
  <r>
    <s v="G-1-19"/>
    <x v="6"/>
    <s v="Esplanade at Lakeside Place Dr. @ Hayes Rd."/>
    <m/>
    <x v="4"/>
    <m/>
    <n v="0"/>
    <n v="0"/>
    <m/>
    <m/>
    <m/>
  </r>
  <r>
    <s v="G-2-19"/>
    <x v="6"/>
    <s v="Walnut Bend Elementary School SPARK Park"/>
    <m/>
    <x v="2"/>
    <s v="Operating"/>
    <n v="20000"/>
    <n v="20000"/>
    <m/>
    <m/>
    <m/>
  </r>
  <r>
    <s v="G-3-19"/>
    <x v="6"/>
    <s v="HPD OT"/>
    <m/>
    <x v="4"/>
    <m/>
    <n v="0"/>
    <n v="0"/>
    <m/>
    <m/>
    <m/>
  </r>
  <r>
    <s v="G-4-19"/>
    <x v="6"/>
    <s v="CASE - Kids Swimming Lessons"/>
    <m/>
    <x v="4"/>
    <m/>
    <n v="0"/>
    <n v="0"/>
    <m/>
    <m/>
    <m/>
  </r>
  <r>
    <s v="G-5-19"/>
    <x v="6"/>
    <s v="HFD - District G Fire Stations "/>
    <m/>
    <x v="4"/>
    <m/>
    <n v="0"/>
    <n v="0"/>
    <m/>
    <m/>
    <m/>
  </r>
  <r>
    <s v="G-6-19"/>
    <x v="6"/>
    <s v="HPD Overtime - Memorial Dr. Drainage and Paving Project"/>
    <m/>
    <x v="0"/>
    <s v="Operating"/>
    <n v="26167.33"/>
    <n v="26167.33"/>
    <m/>
    <m/>
    <m/>
  </r>
  <r>
    <s v="G-7-19"/>
    <x v="6"/>
    <s v="Swimming lessons at various pools in District G"/>
    <m/>
    <x v="2"/>
    <s v="Operating"/>
    <n v="45000"/>
    <n v="0"/>
    <m/>
    <m/>
    <m/>
  </r>
  <r>
    <s v="G-8-19"/>
    <x v="6"/>
    <s v="Waldemar Park"/>
    <m/>
    <x v="2"/>
    <s v="Operating"/>
    <n v="29800"/>
    <n v="29800"/>
    <m/>
    <m/>
    <m/>
  </r>
  <r>
    <s v="G-9-19"/>
    <x v="6"/>
    <s v="HPD Overtime - residential areas adjacent to the Memorial Dr. Reconstruction project"/>
    <m/>
    <x v="0"/>
    <s v="Operating"/>
    <n v="50000"/>
    <n v="32310.12"/>
    <m/>
    <m/>
    <m/>
  </r>
  <r>
    <s v="G-10-19"/>
    <x v="6"/>
    <s v="Various concrete panels, sidewalks &amp; curbs in District G "/>
    <m/>
    <x v="1"/>
    <s v="Capital"/>
    <n v="500000"/>
    <n v="0"/>
    <m/>
    <m/>
    <m/>
  </r>
  <r>
    <s v="G-11-19"/>
    <x v="6"/>
    <s v="Extractors for 6 District G stations"/>
    <m/>
    <x v="5"/>
    <s v="Operating"/>
    <n v="27000"/>
    <n v="0"/>
    <m/>
    <m/>
    <m/>
  </r>
  <r>
    <s v="G-12-19"/>
    <x v="6"/>
    <s v="HPD Overtime - Westside Patrol targeting burglary of motor vehicles"/>
    <m/>
    <x v="0"/>
    <s v="Operating"/>
    <n v="37988.160000000003"/>
    <n v="37764.51"/>
    <m/>
    <m/>
    <m/>
  </r>
  <r>
    <s v="G-13-19"/>
    <x v="6"/>
    <s v="HPD Westside, Midwest &amp; Central - Morpho Trak"/>
    <m/>
    <x v="0"/>
    <s v="Operating"/>
    <n v="16200"/>
    <n v="0"/>
    <m/>
    <m/>
    <m/>
  </r>
  <r>
    <s v="G-14-19"/>
    <x v="6"/>
    <s v="Sponsorship of Mounted Patrol"/>
    <m/>
    <x v="0"/>
    <s v="Operating"/>
    <n v="5025"/>
    <n v="5025"/>
    <m/>
    <m/>
    <m/>
  </r>
  <r>
    <s v="G-15-19"/>
    <x v="6"/>
    <s v="HFD Extractors"/>
    <m/>
    <x v="5"/>
    <s v="Operating"/>
    <n v="16500"/>
    <n v="1800"/>
    <m/>
    <m/>
    <m/>
  </r>
  <r>
    <s v="G-16-19"/>
    <x v="6"/>
    <s v="HPD - speed awareness trailer"/>
    <m/>
    <x v="0"/>
    <s v="Capital"/>
    <n v="8500"/>
    <n v="0"/>
    <m/>
    <m/>
    <m/>
  </r>
  <r>
    <s v="G-17-19"/>
    <x v="6"/>
    <s v="T-shirts for swim lesson program"/>
    <m/>
    <x v="2"/>
    <s v="Operating"/>
    <n v="2400"/>
    <n v="0"/>
    <m/>
    <m/>
    <m/>
  </r>
  <r>
    <s v="H-1-19"/>
    <x v="7"/>
    <s v="Bushnell 10x50 Binoculars"/>
    <m/>
    <x v="4"/>
    <m/>
    <n v="0"/>
    <n v="0"/>
    <m/>
    <m/>
    <m/>
  </r>
  <r>
    <s v="H-2-19"/>
    <x v="7"/>
    <s v="Moody, Tuttle, Flores and Carnegie Libraries - Summer Jobs"/>
    <m/>
    <x v="9"/>
    <s v="Operating"/>
    <n v="10075"/>
    <n v="10075"/>
    <m/>
    <m/>
    <m/>
  </r>
  <r>
    <s v="H-3-19"/>
    <x v="7"/>
    <s v="CASE"/>
    <m/>
    <x v="4"/>
    <m/>
    <n v="0"/>
    <n v="0"/>
    <m/>
    <m/>
    <m/>
  </r>
  <r>
    <s v="H-4-19"/>
    <x v="7"/>
    <s v="Texas Rising Star"/>
    <m/>
    <x v="12"/>
    <s v="Operating"/>
    <n v="17434.14"/>
    <n v="17434.14"/>
    <m/>
    <m/>
    <m/>
  </r>
  <r>
    <s v="H-5-19"/>
    <x v="7"/>
    <s v="Spay/Neuter surgeries for Big Fix Houston 2018"/>
    <m/>
    <x v="3"/>
    <s v="Operating"/>
    <n v="10000"/>
    <n v="10000"/>
    <m/>
    <m/>
    <m/>
  </r>
  <r>
    <s v="H-6-19"/>
    <x v="7"/>
    <s v="Tire Disposal - Greater Northside Management District "/>
    <m/>
    <x v="6"/>
    <s v="Operating"/>
    <n v="3051.49"/>
    <n v="0"/>
    <m/>
    <m/>
    <m/>
  </r>
  <r>
    <s v="H-7-19"/>
    <x v="7"/>
    <s v="Infrared cameras (7)"/>
    <m/>
    <x v="15"/>
    <s v="Capital"/>
    <n v="55000"/>
    <n v="55000"/>
    <m/>
    <m/>
    <m/>
  </r>
  <r>
    <s v="H-8-19"/>
    <x v="7"/>
    <s v="Mini-murals (4)"/>
    <m/>
    <x v="10"/>
    <s v="Operating"/>
    <n v="10000"/>
    <n v="0"/>
    <m/>
    <m/>
    <m/>
  </r>
  <r>
    <s v="H-9-19"/>
    <x v="7"/>
    <s v="Denver Harbor Multi-Service Center - freezer and refrigerator"/>
    <m/>
    <x v="4"/>
    <m/>
    <n v="0"/>
    <n v="0"/>
    <m/>
    <m/>
    <m/>
  </r>
  <r>
    <s v="H-10-19"/>
    <x v="7"/>
    <s v="Settegast Community Center &amp; Eastwood Community Center - purchase and installation of wi-fi routers and computers (laptop cart)"/>
    <m/>
    <x v="9"/>
    <s v="Operating"/>
    <n v="18611.77"/>
    <n v="0"/>
    <m/>
    <m/>
    <m/>
  </r>
  <r>
    <s v="H-11-19"/>
    <x v="7"/>
    <s v="Library Books English &amp; Spanish children's books"/>
    <m/>
    <x v="9"/>
    <s v="Operating"/>
    <n v="2595.92"/>
    <n v="2595.92"/>
    <m/>
    <m/>
    <m/>
  </r>
  <r>
    <s v="H-12-19"/>
    <x v="7"/>
    <s v="Bike Lanes - Houston Ave., between White Oak and Spring St. ($25,000)"/>
    <m/>
    <x v="1"/>
    <s v="Capital"/>
    <n v="25000"/>
    <n v="0"/>
    <m/>
    <m/>
    <m/>
  </r>
  <r>
    <s v="H-13-19"/>
    <x v="7"/>
    <s v="Spay/Neuter Awareness Billboards"/>
    <m/>
    <x v="4"/>
    <m/>
    <n v="0"/>
    <n v="0"/>
    <m/>
    <m/>
    <m/>
  </r>
  <r>
    <s v="H-14-19"/>
    <x v="7"/>
    <s v="Scrap tire recycling - Greater Northside and Greater East End Management Districts"/>
    <m/>
    <x v="6"/>
    <s v="Operating"/>
    <n v="10000"/>
    <n v="4415.82"/>
    <m/>
    <m/>
    <m/>
  </r>
  <r>
    <s v="H-15-19"/>
    <x v="7"/>
    <s v="CASE for Kids 2018-2019 City Connections"/>
    <m/>
    <x v="2"/>
    <s v="Operating"/>
    <n v="25000"/>
    <n v="25000"/>
    <m/>
    <m/>
    <m/>
  </r>
  <r>
    <s v="H-16-19"/>
    <x v="7"/>
    <s v="Moody, Flores, Tuttle, and Carnegie Neighborhood Libraries - Tech Connect Interns"/>
    <m/>
    <x v="9"/>
    <s v="Operating"/>
    <n v="30000"/>
    <n v="0"/>
    <m/>
    <m/>
    <m/>
  </r>
  <r>
    <s v="H-17-19"/>
    <x v="7"/>
    <s v="Henderson Park - basketball court"/>
    <m/>
    <x v="2"/>
    <s v="Capital"/>
    <n v="6110"/>
    <n v="6110"/>
    <m/>
    <m/>
    <m/>
  </r>
  <r>
    <s v="H-18-19"/>
    <x v="7"/>
    <s v="Henderson Park - ADA Portacan"/>
    <m/>
    <x v="2"/>
    <s v="Operating"/>
    <n v="4960"/>
    <n v="34"/>
    <m/>
    <m/>
    <m/>
  </r>
  <r>
    <s v="H-19-19"/>
    <x v="7"/>
    <s v="Hogg Middle School - track and field"/>
    <m/>
    <x v="11"/>
    <s v="Operating"/>
    <n v="5000"/>
    <n v="5000"/>
    <m/>
    <m/>
    <m/>
  </r>
  <r>
    <s v="H-20-19"/>
    <x v="7"/>
    <s v="HPD - Mounted Patrol"/>
    <m/>
    <x v="0"/>
    <s v="Operating"/>
    <n v="5013.25"/>
    <n v="5013.25"/>
    <m/>
    <m/>
    <m/>
  </r>
  <r>
    <s v="H-21-19"/>
    <x v="7"/>
    <s v="Installation of ADA ramps @ Highland and Michaux ($16.8k)"/>
    <m/>
    <x v="1"/>
    <s v="Capital"/>
    <n v="16800"/>
    <n v="0"/>
    <m/>
    <m/>
    <m/>
  </r>
  <r>
    <s v="H-22-19"/>
    <x v="7"/>
    <s v="Rebuild of sidewalk and installation of ADA-compliant ramps on Silver St., between Winter and the railroad ($17,250k)"/>
    <m/>
    <x v="1"/>
    <s v="Capital"/>
    <n v="17250"/>
    <n v="0"/>
    <m/>
    <m/>
    <m/>
  </r>
  <r>
    <s v="H-23-19"/>
    <x v="7"/>
    <s v="Rebuild sidewalk and install ADA-compliant ramp on Woodland St, between Reagan &amp; Watson ($34,350) "/>
    <m/>
    <x v="1"/>
    <s v="Capital"/>
    <n v="34350"/>
    <n v="0"/>
    <m/>
    <m/>
    <m/>
  </r>
  <r>
    <s v="H-24-19"/>
    <x v="7"/>
    <s v="Build new sidewalk and install ADA-compliant ramp on E. 35th, between N. Main &amp; Oxford ($13,125) "/>
    <m/>
    <x v="1"/>
    <s v="Capital"/>
    <n v="13125"/>
    <n v="0"/>
    <m/>
    <m/>
    <m/>
  </r>
  <r>
    <s v="H-25-19"/>
    <x v="7"/>
    <s v="Central Depository &amp; North Main Depository - backlog of junk/tree waste services"/>
    <m/>
    <x v="6"/>
    <s v="Operating"/>
    <n v="50000"/>
    <n v="0"/>
    <m/>
    <m/>
    <m/>
  </r>
  <r>
    <s v="H-26-19"/>
    <x v="7"/>
    <s v="Construction of ADA-compliant ramps at the intersections of Oxford &amp; Walthall, Arlington &amp; Walthall, and Arlington &amp; Victoria ($30,075)"/>
    <m/>
    <x v="1"/>
    <s v="Capital"/>
    <n v="30075"/>
    <n v="0"/>
    <m/>
    <m/>
    <m/>
  </r>
  <r>
    <s v="H-27-19"/>
    <x v="7"/>
    <s v="Rebuild sidewalk and install ADA-compliant ramps on Patton St., between Siegel &amp; Billingsley ($60k)"/>
    <m/>
    <x v="1"/>
    <s v="Capital"/>
    <n v="60000"/>
    <n v="0"/>
    <m/>
    <m/>
    <m/>
  </r>
  <r>
    <s v="H-28-19"/>
    <x v="7"/>
    <s v="Rebuild sidewalk and install ADA-compliant ramps on Everett St. between McIntosh &amp; Carl ($80k)"/>
    <m/>
    <x v="1"/>
    <s v="Capital"/>
    <n v="80000"/>
    <n v="0"/>
    <m/>
    <m/>
    <m/>
  </r>
  <r>
    <s v="H-29-19"/>
    <x v="7"/>
    <s v="Rebuild sidewalk and install ADA-compliant ramps on Summer St. between White &amp; Henderson ($27.75k)"/>
    <m/>
    <x v="1"/>
    <s v="Capital"/>
    <n v="27750"/>
    <n v="0"/>
    <m/>
    <m/>
    <m/>
  </r>
  <r>
    <s v="H-30-19"/>
    <x v="7"/>
    <s v="NTMP application #6109-11, Friendly Acres ($51.3k)"/>
    <m/>
    <x v="1"/>
    <s v="Capital"/>
    <n v="51300"/>
    <m/>
    <m/>
    <m/>
    <m/>
  </r>
  <r>
    <s v="H-31-19"/>
    <x v="7"/>
    <s v="NTMP application #6421-14, Benbrook ($80.685k)"/>
    <m/>
    <x v="1"/>
    <s v="Capital"/>
    <n v="80685"/>
    <n v="0"/>
    <m/>
    <m/>
    <m/>
  </r>
  <r>
    <s v="H-32-19"/>
    <x v="7"/>
    <s v="NTMP application #6505-15, Meadow Lea ($47.88k)"/>
    <m/>
    <x v="1"/>
    <s v="Capital"/>
    <n v="47880"/>
    <n v="0"/>
    <m/>
    <m/>
    <m/>
  </r>
  <r>
    <s v="H-33-19"/>
    <x v="7"/>
    <s v="NTMP application #6508-15, Brooke-Smith, Benbrook ($60k)"/>
    <m/>
    <x v="4"/>
    <m/>
    <n v="0"/>
    <n v="0"/>
    <m/>
    <m/>
    <m/>
  </r>
  <r>
    <s v="H-34-19"/>
    <x v="7"/>
    <s v="NTMP application #6516-15, Silver Commons ($40k)"/>
    <m/>
    <x v="4"/>
    <m/>
    <n v="0"/>
    <n v="0"/>
    <m/>
    <m/>
    <m/>
  </r>
  <r>
    <s v="H-35-19"/>
    <x v="7"/>
    <s v="B-Cycle - Sawyer Yards"/>
    <m/>
    <x v="16"/>
    <s v="Operating"/>
    <n v="2000"/>
    <n v="0"/>
    <m/>
    <m/>
    <m/>
  </r>
  <r>
    <s v="H-36-19"/>
    <x v="7"/>
    <s v="B-Cycle - Eastwood Park "/>
    <m/>
    <x v="16"/>
    <s v="Capital"/>
    <n v="17925"/>
    <n v="0"/>
    <m/>
    <m/>
    <m/>
  </r>
  <r>
    <s v="H-37-19"/>
    <x v="7"/>
    <s v="Community Centers - library books"/>
    <m/>
    <x v="9"/>
    <s v="Operating"/>
    <n v="4727.3900000000003"/>
    <n v="3942.6"/>
    <m/>
    <m/>
    <m/>
  </r>
  <r>
    <s v="H-38-19"/>
    <x v="7"/>
    <s v="Makerspaces - Burnett ES, Burbank MS, &amp; Fonville MS"/>
    <m/>
    <x v="7"/>
    <s v="Operating"/>
    <n v="83270"/>
    <n v="0"/>
    <m/>
    <m/>
    <m/>
  </r>
  <r>
    <s v="H-39-19"/>
    <x v="7"/>
    <s v="NTMP #6746-17 - Second Ward ($10,260)"/>
    <m/>
    <x v="4"/>
    <m/>
    <n v="0"/>
    <n v="0"/>
    <m/>
    <m/>
    <m/>
  </r>
  <r>
    <s v="H-40-19"/>
    <x v="7"/>
    <s v="METRO - sidewalk improvements Jensen Dr. @ Crosstimbers St. ($17,992.50)"/>
    <m/>
    <x v="15"/>
    <s v="Capital"/>
    <n v="17992.05"/>
    <n v="2207.0500000000002"/>
    <m/>
    <m/>
    <m/>
  </r>
  <r>
    <s v="I-1-19"/>
    <x v="8"/>
    <s v="Sub-Regional Scope - SE Houston/Hobby Airport Area"/>
    <m/>
    <x v="16"/>
    <s v="Operating"/>
    <n v="30110.87"/>
    <n v="23497.26"/>
    <m/>
    <m/>
    <m/>
  </r>
  <r>
    <s v="I-2-19"/>
    <x v="8"/>
    <s v="District I- Shopping Carts"/>
    <m/>
    <x v="6"/>
    <s v="Operating"/>
    <n v="16326.19"/>
    <n v="16326.19"/>
    <m/>
    <m/>
    <m/>
  </r>
  <r>
    <s v="I-3-19"/>
    <x v="8"/>
    <s v="Big Fix 2018 - BARC (Spay/Neuter)"/>
    <m/>
    <x v="3"/>
    <s v="Operating"/>
    <n v="7919.7"/>
    <n v="7919.7"/>
    <m/>
    <m/>
    <m/>
  </r>
  <r>
    <s v="I-4-19"/>
    <x v="8"/>
    <s v="HPD Overtime - Eastside/Southeast (Cantina Initiative)"/>
    <m/>
    <x v="0"/>
    <s v="Operating"/>
    <n v="36140.339999999997"/>
    <n v="35039.33"/>
    <m/>
    <m/>
    <m/>
  </r>
  <r>
    <s v="I-5-19"/>
    <x v="8"/>
    <s v="BARC Overtime"/>
    <m/>
    <x v="3"/>
    <s v="Operating"/>
    <n v="0"/>
    <n v="0"/>
    <m/>
    <m/>
    <m/>
  </r>
  <r>
    <s v="I-6-19"/>
    <x v="8"/>
    <s v="Illegal Dumping Surveillance Cameras - 2"/>
    <m/>
    <x v="6"/>
    <s v="Capital"/>
    <n v="18000"/>
    <n v="18000"/>
    <m/>
    <m/>
    <m/>
  </r>
  <r>
    <s v="I-7-19"/>
    <x v="8"/>
    <s v="Street Light - Installation"/>
    <m/>
    <x v="1"/>
    <s v="Capital"/>
    <n v="1805.09"/>
    <n v="1805.09"/>
    <m/>
    <m/>
    <m/>
  </r>
  <r>
    <s v="I-8-19"/>
    <x v="8"/>
    <s v="HCDE - After school programming to be provided at Cornelius Elementary - $5,000, De Zavala Elementary - $5,000, and Ortiz Middle School - $5,000. "/>
    <m/>
    <x v="2"/>
    <s v="Operating"/>
    <n v="1800"/>
    <n v="0"/>
    <m/>
    <m/>
    <m/>
  </r>
  <r>
    <s v="I-9-19"/>
    <x v="8"/>
    <s v="Purchase of four (4) Husqvarna K970 power saws"/>
    <m/>
    <x v="5"/>
    <s v="Operating"/>
    <n v="5715.8"/>
    <n v="5715.8"/>
    <m/>
    <m/>
    <m/>
  </r>
  <r>
    <s v="I-10-19"/>
    <x v="8"/>
    <s v="Tow Rope Reel - HPD Port Patrol"/>
    <m/>
    <x v="0"/>
    <s v="Operating"/>
    <n v="1453.58"/>
    <n v="1453.58"/>
    <m/>
    <m/>
    <m/>
  </r>
  <r>
    <s v="I-11-19"/>
    <x v="8"/>
    <s v="Healthy Pets, Health Streets spay/neutering"/>
    <m/>
    <x v="3"/>
    <s v="Operating"/>
    <n v="428.9"/>
    <n v="0"/>
    <m/>
    <m/>
    <m/>
  </r>
  <r>
    <s v="I-12-19"/>
    <x v="8"/>
    <s v="BARC Overtime"/>
    <m/>
    <x v="3"/>
    <s v="Operating"/>
    <n v="50000"/>
    <n v="50000"/>
    <m/>
    <m/>
    <m/>
  </r>
  <r>
    <s v="I-13-19"/>
    <x v="8"/>
    <s v="Eastwood Academy - Maker Youth Program at Eastwood Academy HS"/>
    <m/>
    <x v="7"/>
    <s v="Operating"/>
    <n v="50000"/>
    <n v="50000"/>
    <m/>
    <m/>
    <m/>
  </r>
  <r>
    <s v="I-14-19"/>
    <x v="8"/>
    <s v="CASE for Kids"/>
    <m/>
    <x v="2"/>
    <s v="Operating"/>
    <n v="30000"/>
    <n v="30000"/>
    <m/>
    <m/>
    <m/>
  </r>
  <r>
    <s v="I-15-19"/>
    <x v="8"/>
    <s v="Gus Wortham Golf Course - R/R the perimeter fence"/>
    <m/>
    <x v="2"/>
    <s v="Capital"/>
    <n v="25000"/>
    <n v="0"/>
    <m/>
    <m/>
    <m/>
  </r>
  <r>
    <s v="I-16-19"/>
    <x v="8"/>
    <s v="Big Fix - spay and neuter"/>
    <m/>
    <x v="3"/>
    <s v="Operating"/>
    <n v="5000"/>
    <n v="5000"/>
    <m/>
    <m/>
    <m/>
  </r>
  <r>
    <s v="I-17-19"/>
    <x v="8"/>
    <s v="Dow Park - walking trail repairs"/>
    <m/>
    <x v="2"/>
    <s v="Operating"/>
    <n v="16000"/>
    <n v="16000"/>
    <m/>
    <m/>
    <m/>
  </r>
  <r>
    <s v="I-18-19"/>
    <x v="8"/>
    <s v="Reveille Park - walking trail repairs"/>
    <m/>
    <x v="2"/>
    <s v="Operating"/>
    <n v="8000"/>
    <n v="8000"/>
    <m/>
    <m/>
    <m/>
  </r>
  <r>
    <s v="I-19-19"/>
    <x v="8"/>
    <s v="HPD - Vice/DRT Overtime - Gulf Freeway between Wayside and Edgebrook"/>
    <m/>
    <x v="0"/>
    <s v="Operating"/>
    <n v="40528.68"/>
    <n v="37883.51"/>
    <m/>
    <m/>
    <m/>
  </r>
  <r>
    <s v="I-20-19"/>
    <x v="8"/>
    <s v="UH - Enhancement of underpass at Cullen &amp; I-45"/>
    <m/>
    <x v="10"/>
    <s v="Operating"/>
    <n v="5000"/>
    <n v="5000"/>
    <m/>
    <m/>
    <m/>
  </r>
  <r>
    <s v="I-21-19"/>
    <x v="8"/>
    <s v="Panel Replacement  ($400,000)"/>
    <m/>
    <x v="1"/>
    <s v="Capital"/>
    <n v="400000"/>
    <n v="0"/>
    <m/>
    <m/>
    <m/>
  </r>
  <r>
    <s v="I-22-19"/>
    <x v="8"/>
    <s v="NTMPs - Various neighborhoods in District I ($100,000)"/>
    <m/>
    <x v="1"/>
    <s v="Capital"/>
    <n v="100000"/>
    <n v="0"/>
    <m/>
    <m/>
    <m/>
  </r>
  <r>
    <s v="I-23-19"/>
    <x v="8"/>
    <s v="Funding for 2019 Theater District Open House"/>
    <m/>
    <x v="4"/>
    <s v="Operating"/>
    <n v="2500"/>
    <n v="0"/>
    <m/>
    <m/>
    <m/>
  </r>
  <r>
    <s v="I-24-19"/>
    <x v="8"/>
    <s v="Relocation of traffic control box"/>
    <m/>
    <x v="1"/>
    <s v="Operating"/>
    <n v="2857.24"/>
    <n v="0"/>
    <m/>
    <m/>
    <m/>
  </r>
  <r>
    <s v="J-1-19"/>
    <x v="9"/>
    <s v="Bintliff between Beechnut and Bellaire - Speed limit signs"/>
    <m/>
    <x v="17"/>
    <s v="Operating"/>
    <n v="400"/>
    <n v="400"/>
    <m/>
    <m/>
    <m/>
  </r>
  <r>
    <s v="J-2-19"/>
    <x v="9"/>
    <s v=" Mary Bates between Beechnut and Bellaire - Speed limit signs"/>
    <m/>
    <x v="17"/>
    <s v="Operating"/>
    <n v="400"/>
    <n v="400"/>
    <m/>
    <m/>
    <m/>
  </r>
  <r>
    <s v="J-3-19"/>
    <x v="9"/>
    <s v="Sharpstown Green Park - Hillcroft &amp; Sharpview "/>
    <m/>
    <x v="2"/>
    <s v="Capital"/>
    <n v="25000"/>
    <n v="0"/>
    <m/>
    <m/>
    <m/>
  </r>
  <r>
    <s v="J-4-19"/>
    <x v="9"/>
    <s v="Rasmus Park - ongoing improvements to park; construction of meeting house"/>
    <m/>
    <x v="2"/>
    <s v="Capital"/>
    <n v="200000"/>
    <n v="200000"/>
    <m/>
    <m/>
    <m/>
  </r>
  <r>
    <s v="J-5-19"/>
    <x v="9"/>
    <s v="Street lights - Green Ash, from Renwick to Alder"/>
    <m/>
    <x v="1"/>
    <s v="Operating"/>
    <n v="487.08"/>
    <n v="0"/>
    <m/>
    <m/>
    <m/>
  </r>
  <r>
    <s v="J-6-19"/>
    <x v="9"/>
    <s v="Shopping Cart retrieval"/>
    <m/>
    <x v="6"/>
    <s v="Operating"/>
    <n v="23538.799999999999"/>
    <n v="18163.87"/>
    <m/>
    <m/>
    <m/>
  </r>
  <r>
    <s v="J-7-19"/>
    <x v="9"/>
    <s v="Repair of sidewalk and ADA ramp - SE corner of Wilcrest and Beechnut ($4,320)"/>
    <m/>
    <x v="1"/>
    <s v="Capital"/>
    <n v="4320"/>
    <n v="0"/>
    <m/>
    <m/>
    <m/>
  </r>
  <r>
    <s v="J-8-19"/>
    <x v="9"/>
    <s v="R/R damaged sidewalk - East side of Bintliff Dr., from Bellaire to Sharpview ($163,215.35)"/>
    <m/>
    <x v="1"/>
    <s v="Capital"/>
    <n v="163215.35"/>
    <n v="0"/>
    <m/>
    <m/>
    <m/>
  </r>
  <r>
    <s v="J-9-19"/>
    <x v="9"/>
    <s v="ADA wheelchair ramps - Larkwood, from Langdon to Triola ($63,525)"/>
    <m/>
    <x v="1"/>
    <s v="Capital"/>
    <n v="63525"/>
    <n v="0"/>
    <m/>
    <m/>
    <m/>
  </r>
  <r>
    <s v="J-10-19"/>
    <x v="9"/>
    <s v="Wheelchair ramps - Sandpiper, from Neff to Triola ($73,730.91)"/>
    <m/>
    <x v="1"/>
    <s v="Capital"/>
    <n v="73730.91"/>
    <n v="0"/>
    <m/>
    <m/>
    <m/>
  </r>
  <r>
    <s v="J-11-19"/>
    <x v="9"/>
    <s v="Install wheelchair ramps at Marinette, from Carvel to Concho ($57,206.46)"/>
    <m/>
    <x v="1"/>
    <s v="Capital"/>
    <n v="57206.46"/>
    <n v="0"/>
    <m/>
    <m/>
    <m/>
  </r>
  <r>
    <s v="J-12-19"/>
    <x v="9"/>
    <s v="Wheelchair ramps - Triola and Cannock ($9,588.48)"/>
    <m/>
    <x v="1"/>
    <s v="Capital"/>
    <n v="9588.48"/>
    <n v="0"/>
    <m/>
    <m/>
    <m/>
  </r>
  <r>
    <s v="J-13-19"/>
    <x v="9"/>
    <s v="Wheelchair ramps - Mahoning, between Neff and Roos ($27,652.35)"/>
    <m/>
    <x v="1"/>
    <s v="Capital"/>
    <n v="27652.35"/>
    <n v="0"/>
    <m/>
    <m/>
    <m/>
  </r>
  <r>
    <s v="J-14-19"/>
    <x v="9"/>
    <s v="Wheelchair ramps - Sharpview and Brou ($10,269.38)"/>
    <m/>
    <x v="1"/>
    <s v="Capital"/>
    <n v="10269.379999999999"/>
    <n v="0"/>
    <m/>
    <m/>
    <m/>
  </r>
  <r>
    <s v="J-15-19"/>
    <x v="9"/>
    <s v="NTMP - 5 speed cushions @ Val Verde area ($30,000)"/>
    <m/>
    <x v="1"/>
    <s v="Capital"/>
    <n v="30000"/>
    <n v="0"/>
    <m/>
    <m/>
    <m/>
  </r>
  <r>
    <s v="J-16-19"/>
    <x v="9"/>
    <s v="NTMP - 3 speed cushions @ Mahoning Dr. in Braeburn Glen"/>
    <m/>
    <x v="1"/>
    <s v="Capital"/>
    <n v="5000"/>
    <n v="0"/>
    <m/>
    <m/>
    <m/>
  </r>
  <r>
    <s v="J-17-19"/>
    <x v="9"/>
    <s v="R/R sidewalk - East side Wilcrest, from Corona to Langdon ($14,614.78)"/>
    <m/>
    <x v="1"/>
    <s v="Capital"/>
    <n v="14614.78"/>
    <n v="0"/>
    <m/>
    <m/>
    <m/>
  </r>
  <r>
    <s v="J-18-19"/>
    <x v="9"/>
    <s v="Wheelchair ramps at various intersections in Braeburn Valley West ($40,877.29)"/>
    <m/>
    <x v="1"/>
    <s v="Capital"/>
    <n v="40877.29"/>
    <n v="0"/>
    <m/>
    <m/>
    <m/>
  </r>
  <r>
    <s v="J-19-19"/>
    <x v="9"/>
    <s v="Installation of 6 street lights in the Westwood area (Club Creek Dr., Concourse Dr., Duchamp Dr., Forum Park Dr., and Deering Dr.)"/>
    <m/>
    <x v="1"/>
    <s v="Operating"/>
    <n v="974.16"/>
    <n v="0"/>
    <m/>
    <m/>
    <m/>
  </r>
  <r>
    <s v="J-20-19"/>
    <x v="9"/>
    <s v="Sharpstown Park - additional basketball goal at tennis courts"/>
    <m/>
    <x v="2"/>
    <s v="Operating"/>
    <n v="2336.4"/>
    <n v="0"/>
    <m/>
    <m/>
    <m/>
  </r>
  <r>
    <s v="J-21-19"/>
    <x v="9"/>
    <s v="Braeburn Glen - permanent divider at Braeburn Glen Blvd. and Valley View Ln."/>
    <m/>
    <x v="1"/>
    <s v="Capital"/>
    <n v="13928.63"/>
    <n v="13928.63"/>
    <m/>
    <m/>
    <m/>
  </r>
  <r>
    <s v="K-1-19"/>
    <x v="10"/>
    <s v="Part-timer w/HHD's Area Agency on Aging "/>
    <m/>
    <x v="12"/>
    <s v="Operating"/>
    <n v="25750"/>
    <n v="23750.9"/>
    <m/>
    <m/>
    <m/>
  </r>
  <r>
    <s v="K-2-19"/>
    <x v="10"/>
    <s v="Curb Repair - Trafalgar, S Post Oak to Altair Way ($15,387.50)"/>
    <m/>
    <x v="1"/>
    <s v="Capital"/>
    <n v="15387.5"/>
    <n v="0"/>
    <m/>
    <m/>
    <m/>
  </r>
  <r>
    <s v="K-3-19"/>
    <x v="10"/>
    <s v="Curb Repair - Heatherbrook Dr., S Post Oak to Altair Way ($15,387.50)"/>
    <m/>
    <x v="1"/>
    <s v="Capital"/>
    <n v="15387.5"/>
    <n v="0"/>
    <m/>
    <m/>
    <m/>
  </r>
  <r>
    <s v="K-4-19"/>
    <x v="10"/>
    <s v="Townwood Park - 2 PT Employees"/>
    <m/>
    <x v="2"/>
    <s v="Operating"/>
    <n v="34000"/>
    <n v="19801.259999999998"/>
    <m/>
    <m/>
    <m/>
  </r>
  <r>
    <s v="K-5-19"/>
    <x v="10"/>
    <s v="Marian Park - Two Additional Part-time Staffers"/>
    <m/>
    <x v="2"/>
    <s v="Operating"/>
    <n v="34000"/>
    <n v="26420.83"/>
    <m/>
    <m/>
    <m/>
  </r>
  <r>
    <s v="K-6-19"/>
    <x v="10"/>
    <s v="Allocation of funds to Constant Contact for constituent communications"/>
    <m/>
    <x v="8"/>
    <s v="Operating"/>
    <n v="766.59"/>
    <n v="766.59"/>
    <m/>
    <m/>
    <m/>
  </r>
  <r>
    <s v="K-7-19"/>
    <x v="10"/>
    <s v="Fall Basketball - Marian Park"/>
    <m/>
    <x v="2"/>
    <s v="Operating"/>
    <n v="1500"/>
    <n v="0"/>
    <m/>
    <m/>
    <m/>
  </r>
  <r>
    <s v="K-8-19"/>
    <x v="10"/>
    <s v="Fall Basketball - Townwood Park"/>
    <m/>
    <x v="2"/>
    <s v="Operating"/>
    <n v="3500"/>
    <n v="236.84"/>
    <m/>
    <m/>
    <m/>
  </r>
  <r>
    <s v="K-9-19"/>
    <x v="10"/>
    <s v="BARC - Free Spay/Neuter Surgeries"/>
    <m/>
    <x v="3"/>
    <s v="Operating"/>
    <n v="5000"/>
    <n v="5000"/>
    <m/>
    <m/>
    <m/>
  </r>
  <r>
    <s v="K-10-19"/>
    <x v="10"/>
    <s v="Westwood Park - Tennis court/Basketball court graphic canvass"/>
    <m/>
    <x v="2"/>
    <s v="Operating"/>
    <n v="0"/>
    <n v="0"/>
    <m/>
    <m/>
    <m/>
  </r>
  <r>
    <s v="K-11-19"/>
    <x v="10"/>
    <s v="Linkwood Park - Tennis court/Basketball court graphic canvass"/>
    <m/>
    <x v="2"/>
    <s v="Operating"/>
    <n v="0"/>
    <n v="0"/>
    <m/>
    <m/>
    <m/>
  </r>
  <r>
    <s v="K-12-19"/>
    <x v="10"/>
    <s v="Townwood Park - Tennis court/Basketball court graphic canvass"/>
    <m/>
    <x v="2"/>
    <s v="Operating"/>
    <n v="0"/>
    <n v="0"/>
    <m/>
    <m/>
    <m/>
  </r>
  <r>
    <s v="K-13-19"/>
    <x v="10"/>
    <s v="Westbury Park - Tennis court/Basketball court graphic canvass"/>
    <m/>
    <x v="2"/>
    <s v="Operating"/>
    <n v="1250"/>
    <n v="0"/>
    <m/>
    <m/>
    <m/>
  </r>
  <r>
    <s v="K-14-19"/>
    <x v="10"/>
    <s v="Willow Waterhole Greenspace Reserve"/>
    <m/>
    <x v="17"/>
    <s v="Capital"/>
    <n v="13900"/>
    <n v="0"/>
    <m/>
    <m/>
    <m/>
  </r>
  <r>
    <s v="K-15-19"/>
    <x v="10"/>
    <s v="SPARK Program - Petersen Elementary School "/>
    <m/>
    <x v="2"/>
    <s v="Capital"/>
    <n v="12100"/>
    <n v="12100"/>
    <m/>
    <m/>
    <m/>
  </r>
  <r>
    <s v="K-16-19"/>
    <x v="10"/>
    <s v="Bayou Greenways 2020 -- Sims Bayou trail system (Phase I) - Mural along retaining wall"/>
    <m/>
    <x v="2"/>
    <s v="Operating"/>
    <n v="30000"/>
    <n v="30000"/>
    <m/>
    <m/>
    <m/>
  </r>
  <r>
    <s v="K-17-19"/>
    <x v="10"/>
    <s v="CASE for Kids City Connection"/>
    <m/>
    <x v="2"/>
    <s v="Operating"/>
    <n v="64000"/>
    <n v="64000"/>
    <m/>
    <m/>
    <m/>
  </r>
  <r>
    <s v="K-18-19"/>
    <x v="10"/>
    <s v="HOT Team "/>
    <m/>
    <x v="6"/>
    <s v="Operating"/>
    <n v="98288.24"/>
    <n v="0"/>
    <m/>
    <m/>
    <m/>
  </r>
  <r>
    <s v="K-19-19"/>
    <x v="10"/>
    <s v="Online service for District K residents"/>
    <m/>
    <x v="8"/>
    <s v="Operating"/>
    <n v="8000"/>
    <n v="0"/>
    <m/>
    <m/>
    <m/>
  </r>
  <r>
    <s v="K-20-19"/>
    <x v="10"/>
    <s v="Sidewalk construction ($469,225)"/>
    <m/>
    <x v="1"/>
    <s v="Capital"/>
    <n v="469225"/>
    <n v="0"/>
    <m/>
    <m/>
    <m/>
  </r>
  <r>
    <s v="K-21-19"/>
    <x v="10"/>
    <s v="ATV for patrol on Sims Bayou"/>
    <m/>
    <x v="0"/>
    <s v="Capital"/>
    <n v="16600"/>
    <n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E63C03-7DA7-4FED-BB52-301392D3FCD1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C15" firstHeaderRow="0" firstDataRow="1" firstDataCol="1"/>
  <pivotFields count="11"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  <pivotField dataField="1" numFmtId="8" showAll="0"/>
    <pivotField dataField="1" showAll="0"/>
    <pivotField showAll="0"/>
    <pivotField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ax Spend" fld="6" baseField="0" baseItem="0" numFmtId="6"/>
    <dataField name="Sum of YTD Expenses" fld="7" baseField="0" baseItem="0" numFmtId="6"/>
  </dataFields>
  <formats count="3">
    <format dxfId="14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3">
      <pivotArea outline="0" fieldPosition="0">
        <references count="1">
          <reference field="4294967294" count="1">
            <x v="1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43CE29-4E26-4067-9052-309354F84048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C22" firstHeaderRow="0" firstDataRow="1" firstDataCol="1"/>
  <pivotFields count="11">
    <pivotField showAll="0"/>
    <pivotField showAll="0"/>
    <pivotField showAll="0"/>
    <pivotField showAll="0"/>
    <pivotField axis="axisRow" showAll="0">
      <items count="20">
        <item m="1" x="18"/>
        <item x="3"/>
        <item x="8"/>
        <item x="11"/>
        <item x="5"/>
        <item x="12"/>
        <item x="2"/>
        <item x="0"/>
        <item x="9"/>
        <item x="1"/>
        <item x="10"/>
        <item x="14"/>
        <item x="7"/>
        <item x="15"/>
        <item x="16"/>
        <item x="13"/>
        <item x="17"/>
        <item x="6"/>
        <item x="4"/>
        <item t="default"/>
      </items>
    </pivotField>
    <pivotField showAll="0"/>
    <pivotField dataField="1" numFmtId="8" showAll="0"/>
    <pivotField dataField="1" showAll="0"/>
    <pivotField showAll="0"/>
    <pivotField showAll="0"/>
    <pivotField showAll="0"/>
  </pivotFields>
  <rowFields count="1">
    <field x="4"/>
  </rowFields>
  <row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YTD Expenses" fld="7" baseField="0" baseItem="0" numFmtId="6"/>
    <dataField name="Sum of Max Spend" fld="6" baseField="0" baseItem="0"/>
  </dataFields>
  <formats count="1">
    <format dxfId="11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1:K273" totalsRowCount="1" headerRowDxfId="27" dataDxfId="26" totalsRowDxfId="25" totalsRowBorderDxfId="24">
  <autoFilter ref="A1:K272" xr:uid="{00000000-0009-0000-0100-000006000000}"/>
  <tableColumns count="11">
    <tableColumn id="1" xr3:uid="{00000000-0010-0000-0000-000001000000}" name="Project Name" dataDxfId="23" totalsRowDxfId="10"/>
    <tableColumn id="2" xr3:uid="{00000000-0010-0000-0000-000002000000}" name="District" dataDxfId="22" totalsRowDxfId="9"/>
    <tableColumn id="14" xr3:uid="{00000000-0010-0000-0000-00000E000000}" name="Title" dataDxfId="21" totalsRowDxfId="8"/>
    <tableColumn id="17" xr3:uid="{00000000-0010-0000-0000-000011000000}" name="Date Sent" dataDxfId="20" totalsRowDxfId="7"/>
    <tableColumn id="3" xr3:uid="{00000000-0010-0000-0000-000003000000}" name="Department" dataDxfId="19" totalsRowDxfId="6"/>
    <tableColumn id="18" xr3:uid="{00000000-0010-0000-0000-000012000000}" name="Funds" dataDxfId="18" totalsRowDxfId="5"/>
    <tableColumn id="19" xr3:uid="{00000000-0010-0000-0000-000013000000}" name="Max Spend" totalsRowFunction="sum" totalsRowDxfId="4"/>
    <tableColumn id="5" xr3:uid="{00000000-0010-0000-0000-000005000000}" name="YTD Expenses" totalsRowFunction="sum" totalsRowDxfId="3"/>
    <tableColumn id="4" xr3:uid="{00000000-0010-0000-0000-000004000000}" name="Status" dataDxfId="17" totalsRowDxfId="2"/>
    <tableColumn id="6" xr3:uid="{00000000-0010-0000-0000-000006000000}" name="WBS" dataDxfId="16" totalsRowDxfId="1"/>
    <tableColumn id="7" xr3:uid="{00000000-0010-0000-0000-000007000000}" name="Comments" dataDxfId="15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333"/>
  <sheetViews>
    <sheetView tabSelected="1" zoomScale="90" zoomScaleNormal="90" workbookViewId="0">
      <selection activeCell="E230" sqref="E230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101" style="1" bestFit="1" customWidth="1"/>
    <col min="4" max="4" width="12.85546875" customWidth="1"/>
    <col min="5" max="5" width="15" style="1" customWidth="1"/>
    <col min="6" max="6" width="9.85546875" style="122" customWidth="1"/>
    <col min="7" max="7" width="23.140625" bestFit="1" customWidth="1"/>
    <col min="8" max="8" width="23.140625" style="8" bestFit="1" customWidth="1"/>
    <col min="9" max="9" width="10.7109375" customWidth="1"/>
    <col min="10" max="10" width="22" style="10" customWidth="1"/>
    <col min="11" max="11" width="33.85546875" customWidth="1"/>
    <col min="14" max="14" width="9.85546875" bestFit="1" customWidth="1"/>
    <col min="15" max="15" width="10.85546875" bestFit="1" customWidth="1"/>
  </cols>
  <sheetData>
    <row r="1" spans="1:11" x14ac:dyDescent="0.25">
      <c r="A1" s="2" t="s">
        <v>0</v>
      </c>
      <c r="B1" s="2" t="s">
        <v>7</v>
      </c>
      <c r="C1" s="2" t="s">
        <v>6</v>
      </c>
      <c r="D1" s="2" t="s">
        <v>4</v>
      </c>
      <c r="E1" s="123" t="s">
        <v>2</v>
      </c>
      <c r="F1" s="119" t="s">
        <v>1</v>
      </c>
      <c r="G1" s="2" t="s">
        <v>3</v>
      </c>
      <c r="H1" s="2" t="s">
        <v>22</v>
      </c>
      <c r="I1" s="2" t="s">
        <v>11</v>
      </c>
      <c r="J1" s="2" t="s">
        <v>23</v>
      </c>
      <c r="K1" s="2" t="s">
        <v>24</v>
      </c>
    </row>
    <row r="2" spans="1:11" s="114" customFormat="1" x14ac:dyDescent="0.25">
      <c r="A2" s="53" t="s">
        <v>108</v>
      </c>
      <c r="B2" s="53" t="s">
        <v>17</v>
      </c>
      <c r="C2" s="100" t="s">
        <v>109</v>
      </c>
      <c r="D2" s="53"/>
      <c r="E2" s="100" t="s">
        <v>26</v>
      </c>
      <c r="F2" s="102" t="s">
        <v>5</v>
      </c>
      <c r="G2" s="103">
        <v>10000</v>
      </c>
      <c r="H2" s="103">
        <v>10000</v>
      </c>
      <c r="I2" s="53"/>
      <c r="J2" s="136"/>
      <c r="K2" s="53"/>
    </row>
    <row r="3" spans="1:11" x14ac:dyDescent="0.25">
      <c r="A3" s="212" t="s">
        <v>183</v>
      </c>
      <c r="B3" s="212" t="s">
        <v>17</v>
      </c>
      <c r="C3" s="213" t="s">
        <v>42</v>
      </c>
      <c r="D3" s="214"/>
      <c r="E3" s="215" t="s">
        <v>124</v>
      </c>
      <c r="F3" s="216" t="s">
        <v>5</v>
      </c>
      <c r="G3" s="217">
        <v>6652.8</v>
      </c>
      <c r="H3" s="217">
        <v>0</v>
      </c>
      <c r="I3" s="217"/>
      <c r="J3" s="218"/>
      <c r="K3" s="219"/>
    </row>
    <row r="4" spans="1:11" s="114" customFormat="1" x14ac:dyDescent="0.25">
      <c r="A4" s="53" t="s">
        <v>184</v>
      </c>
      <c r="B4" s="53" t="s">
        <v>17</v>
      </c>
      <c r="C4" s="100" t="s">
        <v>110</v>
      </c>
      <c r="D4" s="101"/>
      <c r="E4" s="105" t="s">
        <v>26</v>
      </c>
      <c r="F4" s="102" t="s">
        <v>5</v>
      </c>
      <c r="G4" s="103">
        <v>18391.310000000001</v>
      </c>
      <c r="H4" s="103">
        <v>18391.310000000001</v>
      </c>
      <c r="I4" s="103"/>
      <c r="J4" s="77"/>
      <c r="K4" s="104"/>
    </row>
    <row r="5" spans="1:11" s="8" customFormat="1" x14ac:dyDescent="0.25">
      <c r="A5" s="212" t="s">
        <v>185</v>
      </c>
      <c r="B5" s="212" t="s">
        <v>17</v>
      </c>
      <c r="C5" s="213" t="s">
        <v>111</v>
      </c>
      <c r="D5" s="214"/>
      <c r="E5" s="215" t="s">
        <v>26</v>
      </c>
      <c r="F5" s="221" t="s">
        <v>5</v>
      </c>
      <c r="G5" s="217">
        <v>18063.16</v>
      </c>
      <c r="H5" s="217">
        <v>12729.96</v>
      </c>
      <c r="I5" s="217"/>
      <c r="J5" s="222"/>
      <c r="K5" s="223"/>
    </row>
    <row r="6" spans="1:11" s="8" customFormat="1" x14ac:dyDescent="0.25">
      <c r="A6" s="53" t="s">
        <v>186</v>
      </c>
      <c r="B6" s="53" t="s">
        <v>17</v>
      </c>
      <c r="C6" s="100" t="s">
        <v>112</v>
      </c>
      <c r="D6" s="101"/>
      <c r="E6" s="105" t="s">
        <v>124</v>
      </c>
      <c r="F6" s="102" t="s">
        <v>5</v>
      </c>
      <c r="G6" s="103">
        <v>324.72000000000003</v>
      </c>
      <c r="H6" s="103">
        <v>324.72000000000003</v>
      </c>
      <c r="I6" s="103"/>
      <c r="J6" s="106"/>
      <c r="K6" s="104"/>
    </row>
    <row r="7" spans="1:11" s="8" customFormat="1" x14ac:dyDescent="0.25">
      <c r="A7" s="53" t="s">
        <v>187</v>
      </c>
      <c r="B7" s="53" t="s">
        <v>17</v>
      </c>
      <c r="C7" s="100" t="s">
        <v>113</v>
      </c>
      <c r="D7" s="101"/>
      <c r="E7" s="105" t="s">
        <v>124</v>
      </c>
      <c r="F7" s="102" t="s">
        <v>5</v>
      </c>
      <c r="G7" s="103">
        <v>2760.12</v>
      </c>
      <c r="H7" s="103">
        <v>2760.12</v>
      </c>
      <c r="I7" s="103"/>
      <c r="J7" s="106"/>
      <c r="K7" s="104"/>
    </row>
    <row r="8" spans="1:11" s="8" customFormat="1" x14ac:dyDescent="0.25">
      <c r="A8" s="53" t="s">
        <v>188</v>
      </c>
      <c r="B8" s="53" t="s">
        <v>17</v>
      </c>
      <c r="C8" s="100" t="s">
        <v>114</v>
      </c>
      <c r="D8" s="101"/>
      <c r="E8" s="105" t="s">
        <v>124</v>
      </c>
      <c r="F8" s="102" t="s">
        <v>5</v>
      </c>
      <c r="G8" s="103">
        <v>487.08</v>
      </c>
      <c r="H8" s="103">
        <v>487.08</v>
      </c>
      <c r="I8" s="103"/>
      <c r="J8" s="106"/>
      <c r="K8" s="104"/>
    </row>
    <row r="9" spans="1:11" s="8" customFormat="1" x14ac:dyDescent="0.25">
      <c r="A9" s="53" t="s">
        <v>189</v>
      </c>
      <c r="B9" s="53" t="s">
        <v>17</v>
      </c>
      <c r="C9" s="100" t="s">
        <v>115</v>
      </c>
      <c r="D9" s="101"/>
      <c r="E9" s="105" t="s">
        <v>124</v>
      </c>
      <c r="F9" s="102" t="s">
        <v>5</v>
      </c>
      <c r="G9" s="103">
        <v>324.72000000000003</v>
      </c>
      <c r="H9" s="103">
        <v>324.72000000000003</v>
      </c>
      <c r="I9" s="103"/>
      <c r="J9" s="106"/>
      <c r="K9" s="104"/>
    </row>
    <row r="10" spans="1:11" s="8" customFormat="1" x14ac:dyDescent="0.25">
      <c r="A10" s="53" t="s">
        <v>190</v>
      </c>
      <c r="B10" s="53" t="s">
        <v>17</v>
      </c>
      <c r="C10" s="100" t="s">
        <v>116</v>
      </c>
      <c r="D10" s="101"/>
      <c r="E10" s="105" t="s">
        <v>124</v>
      </c>
      <c r="F10" s="102" t="s">
        <v>5</v>
      </c>
      <c r="G10" s="103">
        <v>324.72000000000003</v>
      </c>
      <c r="H10" s="103">
        <v>324.72000000000003</v>
      </c>
      <c r="I10" s="103"/>
      <c r="J10" s="106"/>
      <c r="K10" s="104"/>
    </row>
    <row r="11" spans="1:11" s="8" customFormat="1" x14ac:dyDescent="0.25">
      <c r="A11" s="53" t="s">
        <v>191</v>
      </c>
      <c r="B11" s="53" t="s">
        <v>17</v>
      </c>
      <c r="C11" s="100" t="s">
        <v>117</v>
      </c>
      <c r="D11" s="101"/>
      <c r="E11" s="105" t="s">
        <v>124</v>
      </c>
      <c r="F11" s="102" t="s">
        <v>5</v>
      </c>
      <c r="G11" s="103">
        <v>649.44000000000005</v>
      </c>
      <c r="H11" s="103">
        <v>649.44000000000005</v>
      </c>
      <c r="I11" s="103"/>
      <c r="J11" s="106"/>
      <c r="K11" s="104"/>
    </row>
    <row r="12" spans="1:11" s="8" customFormat="1" x14ac:dyDescent="0.25">
      <c r="A12" s="53" t="s">
        <v>192</v>
      </c>
      <c r="B12" s="53" t="s">
        <v>17</v>
      </c>
      <c r="C12" s="100" t="s">
        <v>118</v>
      </c>
      <c r="D12" s="101"/>
      <c r="E12" s="105" t="s">
        <v>124</v>
      </c>
      <c r="F12" s="102" t="s">
        <v>5</v>
      </c>
      <c r="G12" s="103">
        <v>1948.32</v>
      </c>
      <c r="H12" s="103">
        <v>1948.32</v>
      </c>
      <c r="I12" s="103"/>
      <c r="J12" s="106"/>
      <c r="K12" s="104"/>
    </row>
    <row r="13" spans="1:11" s="8" customFormat="1" x14ac:dyDescent="0.25">
      <c r="A13" s="53" t="s">
        <v>193</v>
      </c>
      <c r="B13" s="53" t="s">
        <v>17</v>
      </c>
      <c r="C13" s="100" t="s">
        <v>119</v>
      </c>
      <c r="D13" s="101"/>
      <c r="E13" s="105" t="s">
        <v>124</v>
      </c>
      <c r="F13" s="102" t="s">
        <v>5</v>
      </c>
      <c r="G13" s="103">
        <v>1136.52</v>
      </c>
      <c r="H13" s="103">
        <v>1136.52</v>
      </c>
      <c r="I13" s="103"/>
      <c r="J13" s="106"/>
      <c r="K13" s="104"/>
    </row>
    <row r="14" spans="1:11" s="8" customFormat="1" x14ac:dyDescent="0.25">
      <c r="A14" s="212" t="s">
        <v>194</v>
      </c>
      <c r="B14" s="212" t="s">
        <v>17</v>
      </c>
      <c r="C14" s="213" t="s">
        <v>120</v>
      </c>
      <c r="D14" s="220"/>
      <c r="E14" s="215" t="s">
        <v>124</v>
      </c>
      <c r="F14" s="221" t="s">
        <v>5</v>
      </c>
      <c r="G14" s="217">
        <v>324.72000000000003</v>
      </c>
      <c r="H14" s="217">
        <v>162.36000000000001</v>
      </c>
      <c r="I14" s="217"/>
      <c r="J14" s="224"/>
      <c r="K14" s="223"/>
    </row>
    <row r="15" spans="1:11" s="8" customFormat="1" x14ac:dyDescent="0.25">
      <c r="A15" s="212" t="s">
        <v>195</v>
      </c>
      <c r="B15" s="212" t="s">
        <v>17</v>
      </c>
      <c r="C15" s="225" t="s">
        <v>121</v>
      </c>
      <c r="D15" s="220"/>
      <c r="E15" s="215" t="s">
        <v>124</v>
      </c>
      <c r="F15" s="221" t="s">
        <v>5</v>
      </c>
      <c r="G15" s="217">
        <v>25700</v>
      </c>
      <c r="H15" s="217">
        <v>0</v>
      </c>
      <c r="I15" s="217"/>
      <c r="J15" s="224"/>
      <c r="K15" s="223"/>
    </row>
    <row r="16" spans="1:11" s="8" customFormat="1" x14ac:dyDescent="0.25">
      <c r="A16" s="212" t="s">
        <v>196</v>
      </c>
      <c r="B16" s="212" t="s">
        <v>17</v>
      </c>
      <c r="C16" s="226" t="s">
        <v>70</v>
      </c>
      <c r="D16" s="220"/>
      <c r="E16" s="215" t="s">
        <v>28</v>
      </c>
      <c r="F16" s="221" t="s">
        <v>5</v>
      </c>
      <c r="G16" s="217">
        <v>6000</v>
      </c>
      <c r="H16" s="217">
        <v>0</v>
      </c>
      <c r="I16" s="217"/>
      <c r="J16" s="224"/>
      <c r="K16" s="223"/>
    </row>
    <row r="17" spans="1:11" s="8" customFormat="1" x14ac:dyDescent="0.25">
      <c r="A17" s="212" t="s">
        <v>197</v>
      </c>
      <c r="B17" s="212" t="s">
        <v>17</v>
      </c>
      <c r="C17" s="226" t="s">
        <v>71</v>
      </c>
      <c r="D17" s="220"/>
      <c r="E17" s="215" t="s">
        <v>28</v>
      </c>
      <c r="F17" s="221" t="s">
        <v>5</v>
      </c>
      <c r="G17" s="217">
        <v>4287.8999999999996</v>
      </c>
      <c r="H17" s="217">
        <v>0</v>
      </c>
      <c r="I17" s="217"/>
      <c r="J17" s="224"/>
      <c r="K17" s="223"/>
    </row>
    <row r="18" spans="1:11" s="8" customFormat="1" x14ac:dyDescent="0.25">
      <c r="A18" s="212" t="s">
        <v>198</v>
      </c>
      <c r="B18" s="212" t="s">
        <v>17</v>
      </c>
      <c r="C18" s="226" t="s">
        <v>72</v>
      </c>
      <c r="D18" s="220"/>
      <c r="E18" s="215" t="s">
        <v>105</v>
      </c>
      <c r="F18" s="221" t="s">
        <v>5</v>
      </c>
      <c r="G18" s="217">
        <v>4237.8</v>
      </c>
      <c r="H18" s="217">
        <v>0</v>
      </c>
      <c r="I18" s="217"/>
      <c r="J18" s="224"/>
      <c r="K18" s="223"/>
    </row>
    <row r="19" spans="1:11" s="8" customFormat="1" x14ac:dyDescent="0.25">
      <c r="A19" s="212" t="s">
        <v>199</v>
      </c>
      <c r="B19" s="212" t="s">
        <v>17</v>
      </c>
      <c r="C19" s="226" t="s">
        <v>122</v>
      </c>
      <c r="D19" s="220"/>
      <c r="E19" s="215" t="s">
        <v>26</v>
      </c>
      <c r="F19" s="221" t="s">
        <v>33</v>
      </c>
      <c r="G19" s="217">
        <v>20000</v>
      </c>
      <c r="H19" s="217">
        <v>19784.060000000001</v>
      </c>
      <c r="I19" s="217"/>
      <c r="J19" s="224"/>
      <c r="K19" s="223"/>
    </row>
    <row r="20" spans="1:11" s="114" customFormat="1" x14ac:dyDescent="0.25">
      <c r="A20" s="11" t="s">
        <v>200</v>
      </c>
      <c r="B20" s="11" t="s">
        <v>17</v>
      </c>
      <c r="C20" s="107" t="s">
        <v>123</v>
      </c>
      <c r="D20" s="108"/>
      <c r="E20" s="109"/>
      <c r="F20" s="120"/>
      <c r="G20" s="111">
        <v>0</v>
      </c>
      <c r="H20" s="111">
        <v>0</v>
      </c>
      <c r="I20" s="111"/>
      <c r="J20" s="112"/>
      <c r="K20" s="113"/>
    </row>
    <row r="21" spans="1:11" s="116" customFormat="1" x14ac:dyDescent="0.25">
      <c r="A21" s="212" t="s">
        <v>341</v>
      </c>
      <c r="B21" s="212" t="s">
        <v>17</v>
      </c>
      <c r="C21" s="228" t="s">
        <v>352</v>
      </c>
      <c r="D21" s="220"/>
      <c r="E21" s="215" t="s">
        <v>26</v>
      </c>
      <c r="F21" s="221" t="s">
        <v>5</v>
      </c>
      <c r="G21" s="217">
        <v>25000</v>
      </c>
      <c r="H21" s="217">
        <v>7246.4</v>
      </c>
      <c r="I21" s="217"/>
      <c r="J21" s="224"/>
      <c r="K21" s="223"/>
    </row>
    <row r="22" spans="1:11" s="116" customFormat="1" x14ac:dyDescent="0.25">
      <c r="A22" s="169" t="s">
        <v>342</v>
      </c>
      <c r="B22" s="169" t="s">
        <v>17</v>
      </c>
      <c r="C22" s="183" t="s">
        <v>353</v>
      </c>
      <c r="D22" s="171"/>
      <c r="E22" s="172" t="s">
        <v>28</v>
      </c>
      <c r="F22" s="173" t="s">
        <v>33</v>
      </c>
      <c r="G22" s="174">
        <v>28000</v>
      </c>
      <c r="H22" s="174">
        <v>28000</v>
      </c>
      <c r="I22" s="174"/>
      <c r="J22" s="175"/>
      <c r="K22" s="176"/>
    </row>
    <row r="23" spans="1:11" s="116" customFormat="1" x14ac:dyDescent="0.25">
      <c r="A23" s="169" t="s">
        <v>343</v>
      </c>
      <c r="B23" s="169" t="s">
        <v>17</v>
      </c>
      <c r="C23" s="183" t="s">
        <v>354</v>
      </c>
      <c r="D23" s="171"/>
      <c r="E23" s="172" t="s">
        <v>69</v>
      </c>
      <c r="F23" s="173" t="s">
        <v>33</v>
      </c>
      <c r="G23" s="174">
        <v>50000</v>
      </c>
      <c r="H23" s="174">
        <v>51800</v>
      </c>
      <c r="I23" s="174"/>
      <c r="J23" s="175"/>
      <c r="K23" s="176"/>
    </row>
    <row r="24" spans="1:11" s="114" customFormat="1" x14ac:dyDescent="0.25">
      <c r="A24" s="11" t="s">
        <v>344</v>
      </c>
      <c r="B24" s="11" t="s">
        <v>17</v>
      </c>
      <c r="C24" s="130" t="s">
        <v>355</v>
      </c>
      <c r="D24" s="131"/>
      <c r="E24" s="109"/>
      <c r="F24" s="120"/>
      <c r="G24" s="111">
        <v>0</v>
      </c>
      <c r="H24" s="111">
        <v>0</v>
      </c>
      <c r="I24" s="132"/>
      <c r="J24" s="133"/>
      <c r="K24" s="134"/>
    </row>
    <row r="25" spans="1:11" s="116" customFormat="1" x14ac:dyDescent="0.25">
      <c r="A25" s="212" t="s">
        <v>345</v>
      </c>
      <c r="B25" s="212" t="s">
        <v>17</v>
      </c>
      <c r="C25" s="229" t="s">
        <v>356</v>
      </c>
      <c r="D25" s="220"/>
      <c r="E25" s="215" t="s">
        <v>26</v>
      </c>
      <c r="F25" s="221" t="s">
        <v>5</v>
      </c>
      <c r="G25" s="217">
        <v>45644.78</v>
      </c>
      <c r="H25" s="217">
        <v>33413.279999999999</v>
      </c>
      <c r="I25" s="217"/>
      <c r="J25" s="224"/>
      <c r="K25" s="223"/>
    </row>
    <row r="26" spans="1:11" s="116" customFormat="1" x14ac:dyDescent="0.25">
      <c r="A26" s="138" t="s">
        <v>346</v>
      </c>
      <c r="B26" s="138" t="s">
        <v>17</v>
      </c>
      <c r="C26" s="135" t="s">
        <v>357</v>
      </c>
      <c r="D26" s="58"/>
      <c r="E26" s="139" t="s">
        <v>124</v>
      </c>
      <c r="F26" s="93" t="s">
        <v>33</v>
      </c>
      <c r="G26" s="59">
        <v>107000</v>
      </c>
      <c r="H26" s="59">
        <v>0</v>
      </c>
      <c r="I26" s="59"/>
      <c r="J26" s="62"/>
      <c r="K26" s="61"/>
    </row>
    <row r="27" spans="1:11" s="116" customFormat="1" x14ac:dyDescent="0.25">
      <c r="A27" s="138" t="s">
        <v>347</v>
      </c>
      <c r="B27" s="138" t="s">
        <v>17</v>
      </c>
      <c r="C27" s="135" t="s">
        <v>358</v>
      </c>
      <c r="D27" s="58"/>
      <c r="E27" s="139" t="s">
        <v>124</v>
      </c>
      <c r="F27" s="93" t="s">
        <v>33</v>
      </c>
      <c r="G27" s="59">
        <v>65000</v>
      </c>
      <c r="H27" s="59">
        <v>0</v>
      </c>
      <c r="I27" s="59"/>
      <c r="J27" s="62"/>
      <c r="K27" s="61"/>
    </row>
    <row r="28" spans="1:11" s="116" customFormat="1" x14ac:dyDescent="0.25">
      <c r="A28" s="138" t="s">
        <v>348</v>
      </c>
      <c r="B28" s="138" t="s">
        <v>17</v>
      </c>
      <c r="C28" s="135" t="s">
        <v>359</v>
      </c>
      <c r="D28" s="58"/>
      <c r="E28" s="139" t="s">
        <v>124</v>
      </c>
      <c r="F28" s="93" t="s">
        <v>33</v>
      </c>
      <c r="G28" s="59">
        <v>37000</v>
      </c>
      <c r="H28" s="59">
        <v>0</v>
      </c>
      <c r="I28" s="59"/>
      <c r="J28" s="62"/>
      <c r="K28" s="61"/>
    </row>
    <row r="29" spans="1:11" s="116" customFormat="1" x14ac:dyDescent="0.25">
      <c r="A29" s="138" t="s">
        <v>349</v>
      </c>
      <c r="B29" s="138" t="s">
        <v>17</v>
      </c>
      <c r="C29" s="135" t="s">
        <v>360</v>
      </c>
      <c r="D29" s="58"/>
      <c r="E29" s="139" t="s">
        <v>124</v>
      </c>
      <c r="F29" s="93" t="s">
        <v>33</v>
      </c>
      <c r="G29" s="59">
        <v>291000</v>
      </c>
      <c r="H29" s="59">
        <v>0</v>
      </c>
      <c r="I29" s="59"/>
      <c r="J29" s="62"/>
      <c r="K29" s="61"/>
    </row>
    <row r="30" spans="1:11" s="116" customFormat="1" x14ac:dyDescent="0.25">
      <c r="A30" s="169" t="s">
        <v>350</v>
      </c>
      <c r="B30" s="169" t="s">
        <v>17</v>
      </c>
      <c r="C30" s="183" t="s">
        <v>361</v>
      </c>
      <c r="D30" s="171"/>
      <c r="E30" s="172" t="s">
        <v>28</v>
      </c>
      <c r="F30" s="173" t="s">
        <v>33</v>
      </c>
      <c r="G30" s="174">
        <v>100000</v>
      </c>
      <c r="H30" s="174">
        <v>100000</v>
      </c>
      <c r="I30" s="174"/>
      <c r="J30" s="175"/>
      <c r="K30" s="176"/>
    </row>
    <row r="31" spans="1:11" s="114" customFormat="1" x14ac:dyDescent="0.25">
      <c r="A31" s="53" t="s">
        <v>351</v>
      </c>
      <c r="B31" s="53" t="s">
        <v>17</v>
      </c>
      <c r="C31" s="137" t="s">
        <v>362</v>
      </c>
      <c r="D31" s="101"/>
      <c r="E31" s="105" t="s">
        <v>30</v>
      </c>
      <c r="F31" s="102" t="s">
        <v>33</v>
      </c>
      <c r="G31" s="103">
        <v>18000</v>
      </c>
      <c r="H31" s="103">
        <v>18000</v>
      </c>
      <c r="I31" s="103"/>
      <c r="J31" s="106"/>
      <c r="K31" s="104"/>
    </row>
    <row r="32" spans="1:11" s="114" customFormat="1" x14ac:dyDescent="0.25">
      <c r="A32" s="53" t="s">
        <v>544</v>
      </c>
      <c r="B32" s="53" t="s">
        <v>17</v>
      </c>
      <c r="C32" s="100" t="s">
        <v>546</v>
      </c>
      <c r="D32" s="101"/>
      <c r="E32" s="105" t="s">
        <v>28</v>
      </c>
      <c r="F32" s="102" t="s">
        <v>5</v>
      </c>
      <c r="G32" s="103">
        <v>901.33</v>
      </c>
      <c r="H32" s="103">
        <v>901.33</v>
      </c>
      <c r="I32" s="103"/>
      <c r="J32" s="106"/>
      <c r="K32" s="104"/>
    </row>
    <row r="33" spans="1:14" s="116" customFormat="1" x14ac:dyDescent="0.25">
      <c r="A33" s="212" t="s">
        <v>545</v>
      </c>
      <c r="B33" s="212" t="s">
        <v>17</v>
      </c>
      <c r="C33" s="213" t="s">
        <v>547</v>
      </c>
      <c r="D33" s="220"/>
      <c r="E33" s="215" t="s">
        <v>124</v>
      </c>
      <c r="F33" s="221" t="s">
        <v>5</v>
      </c>
      <c r="G33" s="217">
        <v>324.72000000000003</v>
      </c>
      <c r="H33" s="217">
        <v>0</v>
      </c>
      <c r="I33" s="217"/>
      <c r="J33" s="224"/>
      <c r="K33" s="223"/>
    </row>
    <row r="34" spans="1:14" s="10" customFormat="1" x14ac:dyDescent="0.25">
      <c r="A34" s="212" t="s">
        <v>201</v>
      </c>
      <c r="B34" s="212" t="s">
        <v>18</v>
      </c>
      <c r="C34" s="213" t="s">
        <v>80</v>
      </c>
      <c r="D34" s="220"/>
      <c r="E34" s="215" t="s">
        <v>81</v>
      </c>
      <c r="F34" s="221" t="s">
        <v>5</v>
      </c>
      <c r="G34" s="217">
        <v>165000</v>
      </c>
      <c r="H34" s="217">
        <v>150000</v>
      </c>
      <c r="I34" s="217"/>
      <c r="J34" s="230"/>
      <c r="K34" s="231"/>
      <c r="N34" s="79"/>
    </row>
    <row r="35" spans="1:14" s="8" customFormat="1" x14ac:dyDescent="0.25">
      <c r="A35" s="212" t="s">
        <v>202</v>
      </c>
      <c r="B35" s="212" t="s">
        <v>18</v>
      </c>
      <c r="C35" s="213" t="s">
        <v>32</v>
      </c>
      <c r="D35" s="214"/>
      <c r="E35" s="215" t="s">
        <v>28</v>
      </c>
      <c r="F35" s="221" t="s">
        <v>5</v>
      </c>
      <c r="G35" s="232">
        <v>5000</v>
      </c>
      <c r="H35" s="232">
        <v>2321.08</v>
      </c>
      <c r="I35" s="217"/>
      <c r="J35" s="224"/>
      <c r="K35" s="223"/>
      <c r="N35" s="9"/>
    </row>
    <row r="36" spans="1:14" s="8" customFormat="1" x14ac:dyDescent="0.25">
      <c r="A36" s="212" t="s">
        <v>203</v>
      </c>
      <c r="B36" s="212" t="s">
        <v>18</v>
      </c>
      <c r="C36" s="213" t="s">
        <v>73</v>
      </c>
      <c r="D36" s="233"/>
      <c r="E36" s="215" t="s">
        <v>30</v>
      </c>
      <c r="F36" s="221" t="s">
        <v>5</v>
      </c>
      <c r="G36" s="234">
        <v>199565.92</v>
      </c>
      <c r="H36" s="234">
        <v>140213.45000000001</v>
      </c>
      <c r="I36" s="217"/>
      <c r="J36" s="222"/>
      <c r="K36" s="223"/>
      <c r="N36" s="9"/>
    </row>
    <row r="37" spans="1:14" s="8" customFormat="1" x14ac:dyDescent="0.25">
      <c r="A37" s="53" t="s">
        <v>204</v>
      </c>
      <c r="B37" s="53" t="s">
        <v>18</v>
      </c>
      <c r="C37" s="100" t="s">
        <v>125</v>
      </c>
      <c r="D37" s="77"/>
      <c r="E37" s="100" t="s">
        <v>28</v>
      </c>
      <c r="F37" s="102" t="s">
        <v>5</v>
      </c>
      <c r="G37" s="141">
        <v>49828</v>
      </c>
      <c r="H37" s="142">
        <v>49828</v>
      </c>
      <c r="I37" s="103"/>
      <c r="J37" s="106"/>
      <c r="K37" s="104"/>
      <c r="N37" s="9"/>
    </row>
    <row r="38" spans="1:14" s="8" customFormat="1" x14ac:dyDescent="0.25">
      <c r="A38" s="212" t="s">
        <v>205</v>
      </c>
      <c r="B38" s="212" t="s">
        <v>18</v>
      </c>
      <c r="C38" s="213" t="s">
        <v>35</v>
      </c>
      <c r="D38" s="233"/>
      <c r="E38" s="215" t="s">
        <v>31</v>
      </c>
      <c r="F38" s="221" t="s">
        <v>5</v>
      </c>
      <c r="G38" s="234">
        <v>1600</v>
      </c>
      <c r="H38" s="234">
        <v>900</v>
      </c>
      <c r="I38" s="234"/>
      <c r="J38" s="235"/>
      <c r="K38" s="236"/>
      <c r="N38" s="9"/>
    </row>
    <row r="39" spans="1:14" s="8" customFormat="1" x14ac:dyDescent="0.25">
      <c r="A39" s="53" t="s">
        <v>206</v>
      </c>
      <c r="B39" s="53" t="s">
        <v>18</v>
      </c>
      <c r="C39" s="100" t="s">
        <v>107</v>
      </c>
      <c r="D39" s="101"/>
      <c r="E39" s="105" t="s">
        <v>81</v>
      </c>
      <c r="F39" s="102" t="s">
        <v>5</v>
      </c>
      <c r="G39" s="103">
        <v>45000</v>
      </c>
      <c r="H39" s="103">
        <v>45000</v>
      </c>
      <c r="I39" s="103"/>
      <c r="J39" s="106"/>
      <c r="K39" s="104"/>
      <c r="N39" s="9"/>
    </row>
    <row r="40" spans="1:14" s="8" customFormat="1" x14ac:dyDescent="0.25">
      <c r="A40" s="212" t="s">
        <v>207</v>
      </c>
      <c r="B40" s="212" t="s">
        <v>18</v>
      </c>
      <c r="C40" s="213" t="s">
        <v>126</v>
      </c>
      <c r="D40" s="222"/>
      <c r="E40" s="213" t="s">
        <v>31</v>
      </c>
      <c r="F40" s="221" t="s">
        <v>5</v>
      </c>
      <c r="G40" s="240">
        <v>2800</v>
      </c>
      <c r="H40" s="241">
        <v>2780.98</v>
      </c>
      <c r="I40" s="234"/>
      <c r="J40" s="235"/>
      <c r="K40" s="236"/>
      <c r="N40" s="9"/>
    </row>
    <row r="41" spans="1:14" s="8" customFormat="1" x14ac:dyDescent="0.25">
      <c r="A41" s="53" t="s">
        <v>208</v>
      </c>
      <c r="B41" s="53" t="s">
        <v>18</v>
      </c>
      <c r="C41" s="100" t="s">
        <v>74</v>
      </c>
      <c r="D41" s="101"/>
      <c r="E41" s="105" t="s">
        <v>26</v>
      </c>
      <c r="F41" s="102" t="s">
        <v>5</v>
      </c>
      <c r="G41" s="103">
        <v>5023</v>
      </c>
      <c r="H41" s="103">
        <v>5023</v>
      </c>
      <c r="I41" s="103"/>
      <c r="J41" s="106"/>
      <c r="K41" s="104"/>
      <c r="N41" s="9"/>
    </row>
    <row r="42" spans="1:14" s="116" customFormat="1" x14ac:dyDescent="0.25">
      <c r="A42" s="138" t="s">
        <v>363</v>
      </c>
      <c r="B42" s="138" t="s">
        <v>18</v>
      </c>
      <c r="C42" s="143" t="s">
        <v>366</v>
      </c>
      <c r="D42" s="58"/>
      <c r="E42" s="139" t="s">
        <v>124</v>
      </c>
      <c r="F42" s="93" t="s">
        <v>33</v>
      </c>
      <c r="G42" s="59">
        <v>500000</v>
      </c>
      <c r="H42" s="59">
        <v>0</v>
      </c>
      <c r="I42" s="59"/>
      <c r="J42" s="62"/>
      <c r="K42" s="61"/>
      <c r="N42" s="140"/>
    </row>
    <row r="43" spans="1:14" s="116" customFormat="1" x14ac:dyDescent="0.25">
      <c r="A43" s="53" t="s">
        <v>364</v>
      </c>
      <c r="B43" s="53" t="s">
        <v>18</v>
      </c>
      <c r="C43" s="184" t="s">
        <v>367</v>
      </c>
      <c r="D43" s="101"/>
      <c r="E43" s="105" t="s">
        <v>105</v>
      </c>
      <c r="F43" s="102" t="s">
        <v>5</v>
      </c>
      <c r="G43" s="103">
        <v>5000</v>
      </c>
      <c r="H43" s="103">
        <v>5000</v>
      </c>
      <c r="I43" s="103"/>
      <c r="J43" s="106"/>
      <c r="K43" s="104"/>
      <c r="N43" s="140"/>
    </row>
    <row r="44" spans="1:14" s="116" customFormat="1" x14ac:dyDescent="0.25">
      <c r="A44" s="212" t="s">
        <v>365</v>
      </c>
      <c r="B44" s="212" t="s">
        <v>18</v>
      </c>
      <c r="C44" s="237" t="s">
        <v>368</v>
      </c>
      <c r="D44" s="220"/>
      <c r="E44" s="215" t="s">
        <v>147</v>
      </c>
      <c r="F44" s="221" t="s">
        <v>5</v>
      </c>
      <c r="G44" s="217">
        <v>33000</v>
      </c>
      <c r="H44" s="217">
        <v>23550</v>
      </c>
      <c r="I44" s="217"/>
      <c r="J44" s="224"/>
      <c r="K44" s="223"/>
      <c r="N44" s="140"/>
    </row>
    <row r="45" spans="1:14" s="116" customFormat="1" x14ac:dyDescent="0.25">
      <c r="A45" s="156" t="s">
        <v>369</v>
      </c>
      <c r="B45" s="156" t="s">
        <v>18</v>
      </c>
      <c r="C45" s="177" t="s">
        <v>371</v>
      </c>
      <c r="D45" s="31"/>
      <c r="E45" s="178" t="s">
        <v>124</v>
      </c>
      <c r="F45" s="92" t="s">
        <v>33</v>
      </c>
      <c r="G45" s="13">
        <v>0</v>
      </c>
      <c r="H45" s="13">
        <v>0</v>
      </c>
      <c r="I45" s="13"/>
      <c r="J45" s="55"/>
      <c r="K45" s="43"/>
      <c r="N45" s="140"/>
    </row>
    <row r="46" spans="1:14" s="116" customFormat="1" x14ac:dyDescent="0.25">
      <c r="A46" s="212" t="s">
        <v>370</v>
      </c>
      <c r="B46" s="212" t="s">
        <v>18</v>
      </c>
      <c r="C46" s="238" t="s">
        <v>372</v>
      </c>
      <c r="D46" s="220"/>
      <c r="E46" s="215" t="s">
        <v>103</v>
      </c>
      <c r="F46" s="221" t="s">
        <v>5</v>
      </c>
      <c r="G46" s="217">
        <v>5000</v>
      </c>
      <c r="H46" s="217">
        <v>0</v>
      </c>
      <c r="I46" s="217"/>
      <c r="J46" s="224"/>
      <c r="K46" s="223"/>
      <c r="N46" s="140"/>
    </row>
    <row r="47" spans="1:14" s="116" customFormat="1" x14ac:dyDescent="0.25">
      <c r="A47" s="212" t="s">
        <v>548</v>
      </c>
      <c r="B47" s="212" t="s">
        <v>18</v>
      </c>
      <c r="C47" s="238" t="s">
        <v>550</v>
      </c>
      <c r="D47" s="220"/>
      <c r="E47" s="215" t="s">
        <v>28</v>
      </c>
      <c r="F47" s="221" t="s">
        <v>5</v>
      </c>
      <c r="G47" s="217">
        <v>50000</v>
      </c>
      <c r="H47" s="217">
        <v>0</v>
      </c>
      <c r="I47" s="217"/>
      <c r="J47" s="224"/>
      <c r="K47" s="223"/>
      <c r="N47" s="140"/>
    </row>
    <row r="48" spans="1:14" s="116" customFormat="1" x14ac:dyDescent="0.25">
      <c r="A48" s="212" t="s">
        <v>549</v>
      </c>
      <c r="B48" s="212" t="s">
        <v>18</v>
      </c>
      <c r="C48" s="238" t="s">
        <v>551</v>
      </c>
      <c r="D48" s="220"/>
      <c r="E48" s="215" t="s">
        <v>81</v>
      </c>
      <c r="F48" s="221" t="s">
        <v>5</v>
      </c>
      <c r="G48" s="217">
        <v>145913.39000000001</v>
      </c>
      <c r="H48" s="217">
        <v>0</v>
      </c>
      <c r="I48" s="217"/>
      <c r="J48" s="224"/>
      <c r="K48" s="223"/>
      <c r="N48" s="140"/>
    </row>
    <row r="49" spans="1:11" s="10" customFormat="1" x14ac:dyDescent="0.25">
      <c r="A49" s="222" t="s">
        <v>209</v>
      </c>
      <c r="B49" s="212" t="s">
        <v>9</v>
      </c>
      <c r="C49" s="215" t="s">
        <v>47</v>
      </c>
      <c r="D49" s="220"/>
      <c r="E49" s="215" t="s">
        <v>76</v>
      </c>
      <c r="F49" s="221" t="s">
        <v>5</v>
      </c>
      <c r="G49" s="217">
        <v>50000</v>
      </c>
      <c r="H49" s="217">
        <v>0</v>
      </c>
      <c r="I49" s="217"/>
      <c r="J49" s="222"/>
      <c r="K49" s="223"/>
    </row>
    <row r="50" spans="1:11" s="10" customFormat="1" x14ac:dyDescent="0.25">
      <c r="A50" s="60" t="s">
        <v>210</v>
      </c>
      <c r="B50" s="138" t="s">
        <v>9</v>
      </c>
      <c r="C50" s="139" t="s">
        <v>386</v>
      </c>
      <c r="D50" s="146"/>
      <c r="E50" s="139" t="s">
        <v>124</v>
      </c>
      <c r="F50" s="93" t="s">
        <v>33</v>
      </c>
      <c r="G50" s="147">
        <v>7500</v>
      </c>
      <c r="H50" s="147">
        <v>0</v>
      </c>
      <c r="I50" s="145"/>
      <c r="J50" s="148"/>
      <c r="K50" s="149"/>
    </row>
    <row r="51" spans="1:11" s="10" customFormat="1" x14ac:dyDescent="0.25">
      <c r="A51" s="77" t="s">
        <v>211</v>
      </c>
      <c r="B51" s="53" t="s">
        <v>9</v>
      </c>
      <c r="C51" s="105" t="s">
        <v>25</v>
      </c>
      <c r="D51" s="101"/>
      <c r="E51" s="105" t="s">
        <v>28</v>
      </c>
      <c r="F51" s="102" t="s">
        <v>5</v>
      </c>
      <c r="G51" s="103">
        <v>29080</v>
      </c>
      <c r="H51" s="103">
        <v>29080</v>
      </c>
      <c r="I51" s="103"/>
      <c r="J51" s="77"/>
      <c r="K51" s="104"/>
    </row>
    <row r="52" spans="1:11" s="144" customFormat="1" x14ac:dyDescent="0.25">
      <c r="A52" s="185" t="s">
        <v>212</v>
      </c>
      <c r="B52" s="179" t="s">
        <v>9</v>
      </c>
      <c r="C52" s="186" t="s">
        <v>127</v>
      </c>
      <c r="D52" s="185"/>
      <c r="E52" s="186" t="s">
        <v>28</v>
      </c>
      <c r="F52" s="180" t="s">
        <v>33</v>
      </c>
      <c r="G52" s="187">
        <v>150000</v>
      </c>
      <c r="H52" s="188">
        <v>150000</v>
      </c>
      <c r="I52" s="181"/>
      <c r="J52" s="185"/>
      <c r="K52" s="182"/>
    </row>
    <row r="53" spans="1:11" s="144" customFormat="1" x14ac:dyDescent="0.25">
      <c r="A53" s="60" t="s">
        <v>213</v>
      </c>
      <c r="B53" s="138" t="s">
        <v>9</v>
      </c>
      <c r="C53" s="68" t="s">
        <v>387</v>
      </c>
      <c r="D53" s="58"/>
      <c r="E53" s="139" t="s">
        <v>124</v>
      </c>
      <c r="F53" s="93" t="s">
        <v>5</v>
      </c>
      <c r="G53" s="59">
        <v>95450</v>
      </c>
      <c r="H53" s="59">
        <v>0</v>
      </c>
      <c r="I53" s="59"/>
      <c r="J53" s="62"/>
      <c r="K53" s="61"/>
    </row>
    <row r="54" spans="1:11" s="144" customFormat="1" x14ac:dyDescent="0.25">
      <c r="A54" s="222" t="s">
        <v>373</v>
      </c>
      <c r="B54" s="212" t="s">
        <v>9</v>
      </c>
      <c r="C54" s="244" t="s">
        <v>376</v>
      </c>
      <c r="D54" s="220"/>
      <c r="E54" s="215" t="s">
        <v>75</v>
      </c>
      <c r="F54" s="221" t="s">
        <v>5</v>
      </c>
      <c r="G54" s="217">
        <v>17700</v>
      </c>
      <c r="H54" s="217">
        <v>5000</v>
      </c>
      <c r="I54" s="217"/>
      <c r="J54" s="224"/>
      <c r="K54" s="223"/>
    </row>
    <row r="55" spans="1:11" s="144" customFormat="1" x14ac:dyDescent="0.25">
      <c r="A55" s="222" t="s">
        <v>374</v>
      </c>
      <c r="B55" s="212" t="s">
        <v>9</v>
      </c>
      <c r="C55" s="244" t="s">
        <v>377</v>
      </c>
      <c r="D55" s="220"/>
      <c r="E55" s="215" t="s">
        <v>28</v>
      </c>
      <c r="F55" s="221" t="s">
        <v>5</v>
      </c>
      <c r="G55" s="217">
        <v>6798.54</v>
      </c>
      <c r="H55" s="217">
        <v>0</v>
      </c>
      <c r="I55" s="217"/>
      <c r="J55" s="240"/>
      <c r="K55" s="223"/>
    </row>
    <row r="56" spans="1:11" s="144" customFormat="1" x14ac:dyDescent="0.25">
      <c r="A56" s="77" t="s">
        <v>375</v>
      </c>
      <c r="B56" s="53" t="s">
        <v>9</v>
      </c>
      <c r="C56" s="117" t="s">
        <v>377</v>
      </c>
      <c r="D56" s="101"/>
      <c r="E56" s="105" t="s">
        <v>28</v>
      </c>
      <c r="F56" s="102" t="s">
        <v>5</v>
      </c>
      <c r="G56" s="103">
        <v>29521.46</v>
      </c>
      <c r="H56" s="103">
        <v>29521.46</v>
      </c>
      <c r="I56" s="103"/>
      <c r="J56" s="106"/>
      <c r="K56" s="104"/>
    </row>
    <row r="57" spans="1:11" s="144" customFormat="1" x14ac:dyDescent="0.25">
      <c r="A57" s="60" t="s">
        <v>378</v>
      </c>
      <c r="B57" s="138" t="s">
        <v>9</v>
      </c>
      <c r="C57" s="57" t="s">
        <v>565</v>
      </c>
      <c r="D57" s="58"/>
      <c r="E57" s="139" t="s">
        <v>124</v>
      </c>
      <c r="F57" s="93" t="s">
        <v>33</v>
      </c>
      <c r="G57" s="59">
        <v>198525</v>
      </c>
      <c r="H57" s="59">
        <v>0</v>
      </c>
      <c r="I57" s="59"/>
      <c r="J57" s="62"/>
      <c r="K57" s="61"/>
    </row>
    <row r="58" spans="1:11" s="144" customFormat="1" x14ac:dyDescent="0.25">
      <c r="A58" s="60" t="s">
        <v>379</v>
      </c>
      <c r="B58" s="138" t="s">
        <v>9</v>
      </c>
      <c r="C58" s="57" t="s">
        <v>566</v>
      </c>
      <c r="D58" s="58"/>
      <c r="E58" s="139" t="s">
        <v>124</v>
      </c>
      <c r="F58" s="93" t="s">
        <v>33</v>
      </c>
      <c r="G58" s="59">
        <v>198525</v>
      </c>
      <c r="H58" s="59">
        <v>0</v>
      </c>
      <c r="I58" s="59"/>
      <c r="J58" s="62"/>
      <c r="K58" s="61"/>
    </row>
    <row r="59" spans="1:11" s="144" customFormat="1" x14ac:dyDescent="0.25">
      <c r="A59" s="222" t="s">
        <v>380</v>
      </c>
      <c r="B59" s="212" t="s">
        <v>9</v>
      </c>
      <c r="C59" s="213" t="s">
        <v>383</v>
      </c>
      <c r="D59" s="220"/>
      <c r="E59" s="215" t="s">
        <v>124</v>
      </c>
      <c r="F59" s="221" t="s">
        <v>5</v>
      </c>
      <c r="G59" s="217">
        <v>6000</v>
      </c>
      <c r="H59" s="217">
        <v>0</v>
      </c>
      <c r="I59" s="217"/>
      <c r="J59" s="224"/>
      <c r="K59" s="223"/>
    </row>
    <row r="60" spans="1:11" s="144" customFormat="1" x14ac:dyDescent="0.25">
      <c r="A60" s="222" t="s">
        <v>381</v>
      </c>
      <c r="B60" s="212" t="s">
        <v>9</v>
      </c>
      <c r="C60" s="213" t="s">
        <v>384</v>
      </c>
      <c r="D60" s="220"/>
      <c r="E60" s="215" t="s">
        <v>103</v>
      </c>
      <c r="F60" s="221" t="s">
        <v>5</v>
      </c>
      <c r="G60" s="217">
        <v>11100</v>
      </c>
      <c r="H60" s="217">
        <v>0</v>
      </c>
      <c r="I60" s="217"/>
      <c r="J60" s="224"/>
      <c r="K60" s="223"/>
    </row>
    <row r="61" spans="1:11" s="144" customFormat="1" x14ac:dyDescent="0.25">
      <c r="A61" s="222" t="s">
        <v>382</v>
      </c>
      <c r="B61" s="212" t="s">
        <v>9</v>
      </c>
      <c r="C61" s="213" t="s">
        <v>385</v>
      </c>
      <c r="D61" s="220"/>
      <c r="E61" s="215" t="s">
        <v>104</v>
      </c>
      <c r="F61" s="221" t="s">
        <v>5</v>
      </c>
      <c r="G61" s="217">
        <v>7300</v>
      </c>
      <c r="H61" s="217">
        <v>5023.79</v>
      </c>
      <c r="I61" s="217"/>
      <c r="J61" s="224"/>
      <c r="K61" s="223"/>
    </row>
    <row r="62" spans="1:11" s="114" customFormat="1" x14ac:dyDescent="0.25">
      <c r="A62" s="53" t="s">
        <v>568</v>
      </c>
      <c r="B62" s="53" t="s">
        <v>10</v>
      </c>
      <c r="C62" s="100" t="s">
        <v>128</v>
      </c>
      <c r="D62" s="101"/>
      <c r="E62" s="100" t="s">
        <v>31</v>
      </c>
      <c r="F62" s="102" t="s">
        <v>5</v>
      </c>
      <c r="G62" s="103">
        <v>9969</v>
      </c>
      <c r="H62" s="103">
        <v>9969</v>
      </c>
      <c r="I62" s="103"/>
      <c r="J62" s="106"/>
      <c r="K62" s="104"/>
    </row>
    <row r="63" spans="1:11" s="8" customFormat="1" x14ac:dyDescent="0.25">
      <c r="A63" s="11" t="s">
        <v>569</v>
      </c>
      <c r="B63" s="11" t="s">
        <v>10</v>
      </c>
      <c r="C63" s="12" t="s">
        <v>130</v>
      </c>
      <c r="D63" s="30"/>
      <c r="E63" s="12"/>
      <c r="F63" s="92"/>
      <c r="G63" s="90">
        <v>0</v>
      </c>
      <c r="H63" s="89">
        <v>0</v>
      </c>
      <c r="I63" s="37"/>
      <c r="J63" s="38"/>
      <c r="K63" s="39"/>
    </row>
    <row r="64" spans="1:11" s="8" customFormat="1" x14ac:dyDescent="0.25">
      <c r="A64" s="11" t="s">
        <v>570</v>
      </c>
      <c r="B64" s="11" t="s">
        <v>10</v>
      </c>
      <c r="C64" s="12" t="s">
        <v>131</v>
      </c>
      <c r="D64" s="36"/>
      <c r="E64" s="12"/>
      <c r="F64" s="92"/>
      <c r="G64" s="37">
        <v>0</v>
      </c>
      <c r="H64" s="37">
        <v>0</v>
      </c>
      <c r="I64" s="37"/>
      <c r="J64" s="38"/>
      <c r="K64" s="39"/>
    </row>
    <row r="65" spans="1:11" s="8" customFormat="1" ht="15.75" customHeight="1" x14ac:dyDescent="0.25">
      <c r="A65" s="53" t="s">
        <v>571</v>
      </c>
      <c r="B65" s="53" t="s">
        <v>10</v>
      </c>
      <c r="C65" s="100" t="s">
        <v>132</v>
      </c>
      <c r="D65" s="101"/>
      <c r="E65" s="100" t="s">
        <v>28</v>
      </c>
      <c r="F65" s="102" t="s">
        <v>5</v>
      </c>
      <c r="G65" s="103">
        <v>8647</v>
      </c>
      <c r="H65" s="103">
        <v>8647</v>
      </c>
      <c r="I65" s="103"/>
      <c r="J65" s="106"/>
      <c r="K65" s="104"/>
    </row>
    <row r="66" spans="1:11" s="116" customFormat="1" x14ac:dyDescent="0.25">
      <c r="A66" s="212" t="s">
        <v>572</v>
      </c>
      <c r="B66" s="212" t="s">
        <v>10</v>
      </c>
      <c r="C66" s="213" t="s">
        <v>133</v>
      </c>
      <c r="D66" s="222"/>
      <c r="E66" s="213" t="s">
        <v>124</v>
      </c>
      <c r="F66" s="221" t="s">
        <v>5</v>
      </c>
      <c r="G66" s="240">
        <v>5000</v>
      </c>
      <c r="H66" s="252">
        <v>0</v>
      </c>
      <c r="I66" s="217"/>
      <c r="J66" s="224"/>
      <c r="K66" s="223"/>
    </row>
    <row r="67" spans="1:11" s="114" customFormat="1" x14ac:dyDescent="0.25">
      <c r="A67" s="53" t="s">
        <v>573</v>
      </c>
      <c r="B67" s="53" t="s">
        <v>10</v>
      </c>
      <c r="C67" s="100" t="s">
        <v>134</v>
      </c>
      <c r="D67" s="77"/>
      <c r="E67" s="100" t="s">
        <v>31</v>
      </c>
      <c r="F67" s="102" t="s">
        <v>5</v>
      </c>
      <c r="G67" s="141">
        <v>5897.62</v>
      </c>
      <c r="H67" s="151">
        <v>5897.62</v>
      </c>
      <c r="I67" s="103"/>
      <c r="J67" s="106"/>
      <c r="K67" s="104"/>
    </row>
    <row r="68" spans="1:11" s="116" customFormat="1" x14ac:dyDescent="0.25">
      <c r="A68" s="212" t="s">
        <v>574</v>
      </c>
      <c r="B68" s="212" t="s">
        <v>10</v>
      </c>
      <c r="C68" s="213" t="s">
        <v>48</v>
      </c>
      <c r="D68" s="220"/>
      <c r="E68" s="213" t="s">
        <v>28</v>
      </c>
      <c r="F68" s="221" t="s">
        <v>5</v>
      </c>
      <c r="G68" s="217">
        <v>7566</v>
      </c>
      <c r="H68" s="217">
        <v>4554.92</v>
      </c>
      <c r="I68" s="217"/>
      <c r="J68" s="224"/>
      <c r="K68" s="223"/>
    </row>
    <row r="69" spans="1:11" s="116" customFormat="1" x14ac:dyDescent="0.25">
      <c r="A69" s="212" t="s">
        <v>575</v>
      </c>
      <c r="B69" s="212" t="s">
        <v>10</v>
      </c>
      <c r="C69" s="213" t="s">
        <v>135</v>
      </c>
      <c r="D69" s="222"/>
      <c r="E69" s="213" t="s">
        <v>104</v>
      </c>
      <c r="F69" s="221" t="s">
        <v>5</v>
      </c>
      <c r="G69" s="240">
        <v>9881.42</v>
      </c>
      <c r="H69" s="252">
        <v>0</v>
      </c>
      <c r="I69" s="217"/>
      <c r="J69" s="224"/>
      <c r="K69" s="223"/>
    </row>
    <row r="70" spans="1:11" s="116" customFormat="1" x14ac:dyDescent="0.25">
      <c r="A70" s="212" t="s">
        <v>576</v>
      </c>
      <c r="B70" s="212" t="s">
        <v>10</v>
      </c>
      <c r="C70" s="213" t="s">
        <v>136</v>
      </c>
      <c r="D70" s="220"/>
      <c r="E70" s="213" t="s">
        <v>75</v>
      </c>
      <c r="F70" s="221" t="s">
        <v>5</v>
      </c>
      <c r="G70" s="217">
        <v>40000</v>
      </c>
      <c r="H70" s="217">
        <v>37716.78</v>
      </c>
      <c r="I70" s="217"/>
      <c r="J70" s="224"/>
      <c r="K70" s="223"/>
    </row>
    <row r="71" spans="1:11" s="116" customFormat="1" x14ac:dyDescent="0.25">
      <c r="A71" s="212" t="s">
        <v>577</v>
      </c>
      <c r="B71" s="212" t="s">
        <v>10</v>
      </c>
      <c r="C71" s="213" t="s">
        <v>49</v>
      </c>
      <c r="D71" s="220"/>
      <c r="E71" s="213" t="s">
        <v>75</v>
      </c>
      <c r="F71" s="221" t="s">
        <v>5</v>
      </c>
      <c r="G71" s="217">
        <v>50000</v>
      </c>
      <c r="H71" s="217">
        <v>45533.5</v>
      </c>
      <c r="I71" s="217"/>
      <c r="J71" s="224"/>
      <c r="K71" s="223"/>
    </row>
    <row r="72" spans="1:11" s="116" customFormat="1" x14ac:dyDescent="0.25">
      <c r="A72" s="85" t="s">
        <v>578</v>
      </c>
      <c r="B72" s="85" t="s">
        <v>10</v>
      </c>
      <c r="C72" s="15" t="s">
        <v>50</v>
      </c>
      <c r="D72" s="50"/>
      <c r="E72" s="15" t="s">
        <v>79</v>
      </c>
      <c r="F72" s="83" t="s">
        <v>5</v>
      </c>
      <c r="G72" s="16">
        <v>14591.92</v>
      </c>
      <c r="H72" s="16">
        <v>11573.27</v>
      </c>
      <c r="I72" s="16"/>
      <c r="J72" s="51"/>
      <c r="K72" s="19"/>
    </row>
    <row r="73" spans="1:11" s="116" customFormat="1" x14ac:dyDescent="0.25">
      <c r="A73" s="53" t="s">
        <v>579</v>
      </c>
      <c r="B73" s="53" t="s">
        <v>10</v>
      </c>
      <c r="C73" s="100" t="s">
        <v>35</v>
      </c>
      <c r="D73" s="101"/>
      <c r="E73" s="100" t="s">
        <v>31</v>
      </c>
      <c r="F73" s="102" t="s">
        <v>5</v>
      </c>
      <c r="G73" s="103">
        <v>2430</v>
      </c>
      <c r="H73" s="103">
        <v>2430</v>
      </c>
      <c r="I73" s="103"/>
      <c r="J73" s="106"/>
      <c r="K73" s="104"/>
    </row>
    <row r="74" spans="1:11" s="116" customFormat="1" x14ac:dyDescent="0.25">
      <c r="A74" s="212" t="s">
        <v>580</v>
      </c>
      <c r="B74" s="212" t="s">
        <v>10</v>
      </c>
      <c r="C74" s="213" t="s">
        <v>34</v>
      </c>
      <c r="D74" s="220"/>
      <c r="E74" s="213" t="s">
        <v>31</v>
      </c>
      <c r="F74" s="221" t="s">
        <v>5</v>
      </c>
      <c r="G74" s="217">
        <v>5000</v>
      </c>
      <c r="H74" s="217">
        <v>2486.87</v>
      </c>
      <c r="I74" s="217"/>
      <c r="J74" s="224"/>
      <c r="K74" s="223"/>
    </row>
    <row r="75" spans="1:11" s="116" customFormat="1" x14ac:dyDescent="0.25">
      <c r="A75" s="212" t="s">
        <v>581</v>
      </c>
      <c r="B75" s="212" t="s">
        <v>10</v>
      </c>
      <c r="C75" s="213" t="s">
        <v>129</v>
      </c>
      <c r="D75" s="220"/>
      <c r="E75" s="213" t="s">
        <v>28</v>
      </c>
      <c r="F75" s="221" t="s">
        <v>5</v>
      </c>
      <c r="G75" s="217">
        <v>30000</v>
      </c>
      <c r="H75" s="217">
        <v>0</v>
      </c>
      <c r="I75" s="217"/>
      <c r="J75" s="224"/>
      <c r="K75" s="223"/>
    </row>
    <row r="76" spans="1:11" s="116" customFormat="1" x14ac:dyDescent="0.25">
      <c r="A76" s="212" t="s">
        <v>582</v>
      </c>
      <c r="B76" s="212" t="s">
        <v>10</v>
      </c>
      <c r="C76" s="249" t="s">
        <v>137</v>
      </c>
      <c r="D76" s="220"/>
      <c r="E76" s="213" t="s">
        <v>69</v>
      </c>
      <c r="F76" s="221" t="s">
        <v>5</v>
      </c>
      <c r="G76" s="217">
        <v>9545</v>
      </c>
      <c r="H76" s="217">
        <v>0</v>
      </c>
      <c r="I76" s="217"/>
      <c r="J76" s="224"/>
      <c r="K76" s="223"/>
    </row>
    <row r="77" spans="1:11" s="8" customFormat="1" x14ac:dyDescent="0.25">
      <c r="A77" s="11" t="s">
        <v>583</v>
      </c>
      <c r="B77" s="11" t="s">
        <v>10</v>
      </c>
      <c r="C77" s="87" t="s">
        <v>138</v>
      </c>
      <c r="D77" s="31"/>
      <c r="E77" s="12"/>
      <c r="F77" s="92"/>
      <c r="G77" s="13">
        <v>0</v>
      </c>
      <c r="H77" s="13">
        <v>0</v>
      </c>
      <c r="I77" s="13"/>
      <c r="J77" s="55"/>
      <c r="K77" s="43"/>
    </row>
    <row r="78" spans="1:11" s="8" customFormat="1" x14ac:dyDescent="0.25">
      <c r="A78" s="245" t="s">
        <v>584</v>
      </c>
      <c r="B78" s="245" t="s">
        <v>10</v>
      </c>
      <c r="C78" s="247" t="s">
        <v>77</v>
      </c>
      <c r="D78" s="220"/>
      <c r="E78" s="213" t="s">
        <v>28</v>
      </c>
      <c r="F78" s="221" t="s">
        <v>5</v>
      </c>
      <c r="G78" s="217">
        <v>10000</v>
      </c>
      <c r="H78" s="217">
        <v>0</v>
      </c>
      <c r="I78" s="217"/>
      <c r="J78" s="224"/>
      <c r="K78" s="223"/>
    </row>
    <row r="79" spans="1:11" s="8" customFormat="1" x14ac:dyDescent="0.25">
      <c r="A79" s="11" t="s">
        <v>585</v>
      </c>
      <c r="B79" s="11" t="s">
        <v>10</v>
      </c>
      <c r="C79" s="88" t="s">
        <v>78</v>
      </c>
      <c r="D79" s="31"/>
      <c r="E79" s="12"/>
      <c r="F79" s="92"/>
      <c r="G79" s="13">
        <v>0</v>
      </c>
      <c r="H79" s="13">
        <v>0</v>
      </c>
      <c r="I79" s="13"/>
      <c r="J79" s="55"/>
      <c r="K79" s="43"/>
    </row>
    <row r="80" spans="1:11" s="8" customFormat="1" x14ac:dyDescent="0.25">
      <c r="A80" s="245" t="s">
        <v>586</v>
      </c>
      <c r="B80" s="245" t="s">
        <v>10</v>
      </c>
      <c r="C80" s="246" t="s">
        <v>82</v>
      </c>
      <c r="D80" s="220"/>
      <c r="E80" s="213" t="s">
        <v>69</v>
      </c>
      <c r="F80" s="221" t="s">
        <v>5</v>
      </c>
      <c r="G80" s="217">
        <v>3940</v>
      </c>
      <c r="H80" s="217">
        <v>0</v>
      </c>
      <c r="I80" s="217"/>
      <c r="J80" s="224"/>
      <c r="K80" s="223"/>
    </row>
    <row r="81" spans="1:11" s="8" customFormat="1" x14ac:dyDescent="0.25">
      <c r="A81" s="11" t="s">
        <v>587</v>
      </c>
      <c r="B81" s="11" t="s">
        <v>10</v>
      </c>
      <c r="C81" s="35" t="s">
        <v>43</v>
      </c>
      <c r="D81" s="36"/>
      <c r="E81" s="12"/>
      <c r="F81" s="92"/>
      <c r="G81" s="37">
        <v>0</v>
      </c>
      <c r="H81" s="37">
        <v>0</v>
      </c>
      <c r="I81" s="13"/>
      <c r="J81" s="55"/>
      <c r="K81" s="43"/>
    </row>
    <row r="82" spans="1:11" s="116" customFormat="1" x14ac:dyDescent="0.25">
      <c r="A82" s="212" t="s">
        <v>588</v>
      </c>
      <c r="B82" s="212" t="s">
        <v>10</v>
      </c>
      <c r="C82" s="247" t="s">
        <v>139</v>
      </c>
      <c r="D82" s="220"/>
      <c r="E82" s="213" t="s">
        <v>28</v>
      </c>
      <c r="F82" s="221" t="s">
        <v>5</v>
      </c>
      <c r="G82" s="217">
        <v>2000</v>
      </c>
      <c r="H82" s="217">
        <v>0</v>
      </c>
      <c r="I82" s="217"/>
      <c r="J82" s="224"/>
      <c r="K82" s="223"/>
    </row>
    <row r="83" spans="1:11" s="116" customFormat="1" x14ac:dyDescent="0.25">
      <c r="A83" s="212" t="s">
        <v>589</v>
      </c>
      <c r="B83" s="212" t="s">
        <v>10</v>
      </c>
      <c r="C83" s="213" t="s">
        <v>140</v>
      </c>
      <c r="D83" s="222"/>
      <c r="E83" s="213" t="s">
        <v>28</v>
      </c>
      <c r="F83" s="221" t="s">
        <v>5</v>
      </c>
      <c r="G83" s="240">
        <v>2000</v>
      </c>
      <c r="H83" s="252">
        <v>0</v>
      </c>
      <c r="I83" s="217"/>
      <c r="J83" s="224"/>
      <c r="K83" s="223"/>
    </row>
    <row r="84" spans="1:11" s="8" customFormat="1" x14ac:dyDescent="0.25">
      <c r="A84" s="56" t="s">
        <v>590</v>
      </c>
      <c r="B84" s="56" t="s">
        <v>10</v>
      </c>
      <c r="C84" s="67" t="s">
        <v>403</v>
      </c>
      <c r="D84" s="58"/>
      <c r="E84" s="57" t="s">
        <v>124</v>
      </c>
      <c r="F84" s="93" t="s">
        <v>33</v>
      </c>
      <c r="G84" s="59">
        <v>123750</v>
      </c>
      <c r="H84" s="59">
        <v>0</v>
      </c>
      <c r="I84" s="59"/>
      <c r="J84" s="62"/>
      <c r="K84" s="61"/>
    </row>
    <row r="85" spans="1:11" s="8" customFormat="1" x14ac:dyDescent="0.25">
      <c r="A85" s="56" t="s">
        <v>591</v>
      </c>
      <c r="B85" s="56" t="s">
        <v>10</v>
      </c>
      <c r="C85" s="67" t="s">
        <v>404</v>
      </c>
      <c r="D85" s="58"/>
      <c r="E85" s="57" t="s">
        <v>124</v>
      </c>
      <c r="F85" s="93" t="s">
        <v>33</v>
      </c>
      <c r="G85" s="59">
        <v>288750</v>
      </c>
      <c r="H85" s="59">
        <v>0</v>
      </c>
      <c r="I85" s="59"/>
      <c r="J85" s="62"/>
      <c r="K85" s="61"/>
    </row>
    <row r="86" spans="1:11" s="8" customFormat="1" x14ac:dyDescent="0.25">
      <c r="A86" s="56" t="s">
        <v>592</v>
      </c>
      <c r="B86" s="56" t="s">
        <v>10</v>
      </c>
      <c r="C86" s="66" t="s">
        <v>405</v>
      </c>
      <c r="D86" s="58"/>
      <c r="E86" s="57" t="s">
        <v>124</v>
      </c>
      <c r="F86" s="93" t="s">
        <v>33</v>
      </c>
      <c r="G86" s="59">
        <v>45000</v>
      </c>
      <c r="H86" s="59">
        <v>0</v>
      </c>
      <c r="I86" s="59"/>
      <c r="J86" s="62"/>
      <c r="K86" s="61"/>
    </row>
    <row r="87" spans="1:11" s="8" customFormat="1" x14ac:dyDescent="0.25">
      <c r="A87" s="169" t="s">
        <v>593</v>
      </c>
      <c r="B87" s="169" t="s">
        <v>10</v>
      </c>
      <c r="C87" s="170" t="s">
        <v>141</v>
      </c>
      <c r="D87" s="190"/>
      <c r="E87" s="170" t="s">
        <v>28</v>
      </c>
      <c r="F87" s="173" t="s">
        <v>5</v>
      </c>
      <c r="G87" s="191">
        <v>25000</v>
      </c>
      <c r="H87" s="192">
        <v>25000</v>
      </c>
      <c r="I87" s="174"/>
      <c r="J87" s="175"/>
      <c r="K87" s="176"/>
    </row>
    <row r="88" spans="1:11" s="8" customFormat="1" x14ac:dyDescent="0.25">
      <c r="A88" s="11" t="s">
        <v>142</v>
      </c>
      <c r="B88" s="11" t="s">
        <v>10</v>
      </c>
      <c r="C88" s="12" t="s">
        <v>145</v>
      </c>
      <c r="D88" s="30"/>
      <c r="E88" s="12"/>
      <c r="F88" s="92"/>
      <c r="G88" s="90">
        <v>0</v>
      </c>
      <c r="H88" s="150">
        <v>0</v>
      </c>
      <c r="I88" s="37"/>
      <c r="J88" s="38"/>
      <c r="K88" s="39"/>
    </row>
    <row r="89" spans="1:11" s="8" customFormat="1" x14ac:dyDescent="0.25">
      <c r="A89" s="56" t="s">
        <v>143</v>
      </c>
      <c r="B89" s="56" t="s">
        <v>10</v>
      </c>
      <c r="C89" s="57" t="s">
        <v>406</v>
      </c>
      <c r="D89" s="60"/>
      <c r="E89" s="57" t="s">
        <v>124</v>
      </c>
      <c r="F89" s="93" t="s">
        <v>33</v>
      </c>
      <c r="G89" s="84">
        <v>39000</v>
      </c>
      <c r="H89" s="91">
        <v>0</v>
      </c>
      <c r="I89" s="59"/>
      <c r="J89" s="62"/>
      <c r="K89" s="61"/>
    </row>
    <row r="90" spans="1:11" s="116" customFormat="1" x14ac:dyDescent="0.25">
      <c r="A90" s="53" t="s">
        <v>144</v>
      </c>
      <c r="B90" s="53" t="s">
        <v>10</v>
      </c>
      <c r="C90" s="100" t="s">
        <v>56</v>
      </c>
      <c r="D90" s="77"/>
      <c r="E90" s="100" t="s">
        <v>28</v>
      </c>
      <c r="F90" s="102" t="s">
        <v>5</v>
      </c>
      <c r="G90" s="251">
        <v>1500</v>
      </c>
      <c r="H90" s="142">
        <v>1500</v>
      </c>
      <c r="I90" s="103"/>
      <c r="J90" s="106"/>
      <c r="K90" s="104"/>
    </row>
    <row r="91" spans="1:11" s="114" customFormat="1" x14ac:dyDescent="0.25">
      <c r="A91" s="53" t="s">
        <v>388</v>
      </c>
      <c r="B91" s="53" t="s">
        <v>10</v>
      </c>
      <c r="C91" s="117" t="s">
        <v>396</v>
      </c>
      <c r="D91" s="77"/>
      <c r="E91" s="100" t="s">
        <v>30</v>
      </c>
      <c r="F91" s="102" t="s">
        <v>5</v>
      </c>
      <c r="G91" s="141">
        <v>31561.58</v>
      </c>
      <c r="H91" s="151">
        <v>31561.58</v>
      </c>
      <c r="I91" s="103"/>
      <c r="J91" s="106"/>
      <c r="K91" s="104"/>
    </row>
    <row r="92" spans="1:11" s="116" customFormat="1" x14ac:dyDescent="0.25">
      <c r="A92" s="212" t="s">
        <v>389</v>
      </c>
      <c r="B92" s="212" t="s">
        <v>10</v>
      </c>
      <c r="C92" s="244" t="s">
        <v>397</v>
      </c>
      <c r="D92" s="222"/>
      <c r="E92" s="213" t="s">
        <v>75</v>
      </c>
      <c r="F92" s="221" t="s">
        <v>5</v>
      </c>
      <c r="G92" s="240">
        <v>3500</v>
      </c>
      <c r="H92" s="250">
        <v>0</v>
      </c>
      <c r="I92" s="217"/>
      <c r="J92" s="224"/>
      <c r="K92" s="223"/>
    </row>
    <row r="93" spans="1:11" s="116" customFormat="1" ht="30" x14ac:dyDescent="0.25">
      <c r="A93" s="270" t="s">
        <v>390</v>
      </c>
      <c r="B93" s="270" t="s">
        <v>10</v>
      </c>
      <c r="C93" s="227" t="s">
        <v>398</v>
      </c>
      <c r="D93" s="295"/>
      <c r="E93" s="273" t="s">
        <v>75</v>
      </c>
      <c r="F93" s="274" t="s">
        <v>5</v>
      </c>
      <c r="G93" s="296">
        <v>5000</v>
      </c>
      <c r="H93" s="297">
        <v>0</v>
      </c>
      <c r="I93" s="275"/>
      <c r="J93" s="298"/>
      <c r="K93" s="276"/>
    </row>
    <row r="94" spans="1:11" s="116" customFormat="1" x14ac:dyDescent="0.25">
      <c r="A94" s="212" t="s">
        <v>391</v>
      </c>
      <c r="B94" s="212" t="s">
        <v>10</v>
      </c>
      <c r="C94" s="227" t="s">
        <v>399</v>
      </c>
      <c r="D94" s="222"/>
      <c r="E94" s="213" t="s">
        <v>26</v>
      </c>
      <c r="F94" s="221" t="s">
        <v>5</v>
      </c>
      <c r="G94" s="240">
        <v>2500</v>
      </c>
      <c r="H94" s="250">
        <v>0</v>
      </c>
      <c r="I94" s="217"/>
      <c r="J94" s="224"/>
      <c r="K94" s="223"/>
    </row>
    <row r="95" spans="1:11" s="116" customFormat="1" x14ac:dyDescent="0.25">
      <c r="A95" s="212" t="s">
        <v>392</v>
      </c>
      <c r="B95" s="212" t="s">
        <v>10</v>
      </c>
      <c r="C95" s="227" t="s">
        <v>400</v>
      </c>
      <c r="D95" s="222"/>
      <c r="E95" s="213" t="s">
        <v>26</v>
      </c>
      <c r="F95" s="221" t="s">
        <v>5</v>
      </c>
      <c r="G95" s="240">
        <v>9127.7000000000007</v>
      </c>
      <c r="H95" s="250">
        <v>1732.19</v>
      </c>
      <c r="I95" s="217"/>
      <c r="J95" s="224"/>
      <c r="K95" s="223"/>
    </row>
    <row r="96" spans="1:11" s="8" customFormat="1" x14ac:dyDescent="0.25">
      <c r="A96" s="278" t="s">
        <v>393</v>
      </c>
      <c r="B96" s="278" t="s">
        <v>10</v>
      </c>
      <c r="C96" s="279" t="s">
        <v>567</v>
      </c>
      <c r="D96" s="280"/>
      <c r="E96" s="279" t="s">
        <v>28</v>
      </c>
      <c r="F96" s="281" t="s">
        <v>5</v>
      </c>
      <c r="G96" s="282">
        <f>57739.64+3500</f>
        <v>61239.64</v>
      </c>
      <c r="H96" s="283">
        <v>57739.64</v>
      </c>
      <c r="I96" s="284"/>
      <c r="J96" s="285"/>
      <c r="K96" s="286"/>
    </row>
    <row r="97" spans="1:11" s="8" customFormat="1" x14ac:dyDescent="0.25">
      <c r="A97" s="11" t="s">
        <v>394</v>
      </c>
      <c r="B97" s="11" t="s">
        <v>10</v>
      </c>
      <c r="C97" s="12" t="s">
        <v>401</v>
      </c>
      <c r="D97" s="30"/>
      <c r="E97" s="12" t="s">
        <v>26</v>
      </c>
      <c r="F97" s="92" t="s">
        <v>5</v>
      </c>
      <c r="G97" s="90">
        <v>0</v>
      </c>
      <c r="H97" s="150">
        <v>0</v>
      </c>
      <c r="I97" s="13"/>
      <c r="J97" s="55"/>
      <c r="K97" s="43"/>
    </row>
    <row r="98" spans="1:11" s="8" customFormat="1" x14ac:dyDescent="0.25">
      <c r="A98" s="53" t="s">
        <v>395</v>
      </c>
      <c r="B98" s="53" t="s">
        <v>10</v>
      </c>
      <c r="C98" s="54" t="s">
        <v>402</v>
      </c>
      <c r="D98" s="189"/>
      <c r="E98" s="54" t="s">
        <v>76</v>
      </c>
      <c r="F98" s="99" t="s">
        <v>5</v>
      </c>
      <c r="G98" s="193">
        <v>5000</v>
      </c>
      <c r="H98" s="194">
        <v>5000</v>
      </c>
      <c r="I98" s="127"/>
      <c r="J98" s="128"/>
      <c r="K98" s="129"/>
    </row>
    <row r="99" spans="1:11" s="7" customFormat="1" x14ac:dyDescent="0.25">
      <c r="A99" s="53" t="s">
        <v>214</v>
      </c>
      <c r="B99" s="53" t="s">
        <v>19</v>
      </c>
      <c r="C99" s="54" t="s">
        <v>146</v>
      </c>
      <c r="D99" s="208"/>
      <c r="E99" s="54" t="s">
        <v>147</v>
      </c>
      <c r="F99" s="99" t="s">
        <v>5</v>
      </c>
      <c r="G99" s="127">
        <v>100000</v>
      </c>
      <c r="H99" s="127">
        <v>100000</v>
      </c>
      <c r="I99" s="127"/>
      <c r="J99" s="257"/>
      <c r="K99" s="258"/>
    </row>
    <row r="100" spans="1:11" x14ac:dyDescent="0.25">
      <c r="A100" s="56" t="s">
        <v>215</v>
      </c>
      <c r="B100" s="73" t="s">
        <v>19</v>
      </c>
      <c r="C100" s="57" t="s">
        <v>148</v>
      </c>
      <c r="D100" s="94"/>
      <c r="E100" s="57" t="s">
        <v>124</v>
      </c>
      <c r="F100" s="93" t="s">
        <v>33</v>
      </c>
      <c r="G100" s="74">
        <v>129699</v>
      </c>
      <c r="H100" s="74">
        <v>0</v>
      </c>
      <c r="I100" s="74"/>
      <c r="J100" s="75"/>
      <c r="K100" s="76"/>
    </row>
    <row r="101" spans="1:11" s="10" customFormat="1" x14ac:dyDescent="0.25">
      <c r="A101" s="212" t="s">
        <v>216</v>
      </c>
      <c r="B101" s="212" t="s">
        <v>19</v>
      </c>
      <c r="C101" s="213" t="s">
        <v>51</v>
      </c>
      <c r="D101" s="220"/>
      <c r="E101" s="213" t="s">
        <v>124</v>
      </c>
      <c r="F101" s="221" t="s">
        <v>5</v>
      </c>
      <c r="G101" s="217">
        <v>24100</v>
      </c>
      <c r="H101" s="217">
        <v>0</v>
      </c>
      <c r="I101" s="217"/>
      <c r="J101" s="222"/>
      <c r="K101" s="223"/>
    </row>
    <row r="102" spans="1:11" x14ac:dyDescent="0.25">
      <c r="A102" s="53" t="s">
        <v>217</v>
      </c>
      <c r="B102" s="53" t="s">
        <v>19</v>
      </c>
      <c r="C102" s="100" t="s">
        <v>52</v>
      </c>
      <c r="D102" s="101"/>
      <c r="E102" s="100" t="s">
        <v>28</v>
      </c>
      <c r="F102" s="102" t="s">
        <v>5</v>
      </c>
      <c r="G102" s="103">
        <v>1879.77</v>
      </c>
      <c r="H102" s="103">
        <v>1879.77</v>
      </c>
      <c r="I102" s="103"/>
      <c r="J102" s="77"/>
      <c r="K102" s="104"/>
    </row>
    <row r="103" spans="1:11" s="10" customFormat="1" x14ac:dyDescent="0.25">
      <c r="A103" s="212" t="s">
        <v>218</v>
      </c>
      <c r="B103" s="212" t="s">
        <v>19</v>
      </c>
      <c r="C103" s="213" t="s">
        <v>149</v>
      </c>
      <c r="D103" s="220"/>
      <c r="E103" s="213" t="s">
        <v>28</v>
      </c>
      <c r="F103" s="221" t="s">
        <v>5</v>
      </c>
      <c r="G103" s="217">
        <v>2163.87</v>
      </c>
      <c r="H103" s="217">
        <v>0</v>
      </c>
      <c r="I103" s="217"/>
      <c r="J103" s="222"/>
      <c r="K103" s="223"/>
    </row>
    <row r="104" spans="1:11" s="10" customFormat="1" x14ac:dyDescent="0.25">
      <c r="A104" s="212" t="s">
        <v>219</v>
      </c>
      <c r="B104" s="212" t="s">
        <v>19</v>
      </c>
      <c r="C104" s="213" t="s">
        <v>83</v>
      </c>
      <c r="D104" s="220"/>
      <c r="E104" s="213" t="s">
        <v>28</v>
      </c>
      <c r="F104" s="221" t="s">
        <v>5</v>
      </c>
      <c r="G104" s="217">
        <v>5800</v>
      </c>
      <c r="H104" s="217">
        <v>0</v>
      </c>
      <c r="I104" s="217"/>
      <c r="J104" s="222"/>
      <c r="K104" s="223"/>
    </row>
    <row r="105" spans="1:11" s="8" customFormat="1" x14ac:dyDescent="0.25">
      <c r="A105" s="53" t="s">
        <v>220</v>
      </c>
      <c r="B105" s="53" t="s">
        <v>19</v>
      </c>
      <c r="C105" s="100" t="s">
        <v>84</v>
      </c>
      <c r="D105" s="101"/>
      <c r="E105" s="100" t="s">
        <v>26</v>
      </c>
      <c r="F105" s="102" t="s">
        <v>5</v>
      </c>
      <c r="G105" s="103">
        <v>797.9</v>
      </c>
      <c r="H105" s="103">
        <v>797.9</v>
      </c>
      <c r="I105" s="103"/>
      <c r="J105" s="77"/>
      <c r="K105" s="104"/>
    </row>
    <row r="106" spans="1:11" s="8" customFormat="1" x14ac:dyDescent="0.25">
      <c r="A106" s="11" t="s">
        <v>221</v>
      </c>
      <c r="B106" s="20" t="s">
        <v>19</v>
      </c>
      <c r="C106" s="12" t="s">
        <v>150</v>
      </c>
      <c r="D106" s="44"/>
      <c r="E106" s="12"/>
      <c r="F106" s="92"/>
      <c r="G106" s="45">
        <v>0</v>
      </c>
      <c r="H106" s="22">
        <v>0</v>
      </c>
      <c r="I106" s="45"/>
      <c r="J106" s="46"/>
      <c r="K106" s="47"/>
    </row>
    <row r="107" spans="1:11" s="8" customFormat="1" x14ac:dyDescent="0.25">
      <c r="A107" s="11" t="s">
        <v>222</v>
      </c>
      <c r="B107" s="20" t="s">
        <v>19</v>
      </c>
      <c r="C107" s="12" t="s">
        <v>151</v>
      </c>
      <c r="D107" s="30"/>
      <c r="E107" s="12"/>
      <c r="F107" s="92"/>
      <c r="G107" s="90">
        <v>0</v>
      </c>
      <c r="H107" s="89">
        <v>0</v>
      </c>
      <c r="I107" s="13"/>
      <c r="J107" s="55"/>
      <c r="K107" s="43"/>
    </row>
    <row r="108" spans="1:11" s="10" customFormat="1" x14ac:dyDescent="0.25">
      <c r="A108" s="212" t="s">
        <v>223</v>
      </c>
      <c r="B108" s="254" t="s">
        <v>19</v>
      </c>
      <c r="C108" s="213" t="s">
        <v>152</v>
      </c>
      <c r="D108" s="220"/>
      <c r="E108" s="213" t="s">
        <v>28</v>
      </c>
      <c r="F108" s="221" t="s">
        <v>5</v>
      </c>
      <c r="G108" s="217">
        <v>9200</v>
      </c>
      <c r="H108" s="217">
        <v>0</v>
      </c>
      <c r="I108" s="217"/>
      <c r="J108" s="224"/>
      <c r="K108" s="223"/>
    </row>
    <row r="109" spans="1:11" s="8" customFormat="1" x14ac:dyDescent="0.25">
      <c r="A109" s="56" t="s">
        <v>224</v>
      </c>
      <c r="B109" s="73" t="s">
        <v>19</v>
      </c>
      <c r="C109" s="57" t="s">
        <v>153</v>
      </c>
      <c r="D109" s="58"/>
      <c r="E109" s="57" t="s">
        <v>124</v>
      </c>
      <c r="F109" s="93" t="s">
        <v>33</v>
      </c>
      <c r="G109" s="59">
        <v>13618.14</v>
      </c>
      <c r="H109" s="59">
        <v>0</v>
      </c>
      <c r="I109" s="59"/>
      <c r="J109" s="62"/>
      <c r="K109" s="61"/>
    </row>
    <row r="110" spans="1:11" s="10" customFormat="1" x14ac:dyDescent="0.25">
      <c r="A110" s="53" t="s">
        <v>225</v>
      </c>
      <c r="B110" s="53" t="s">
        <v>19</v>
      </c>
      <c r="C110" s="100" t="s">
        <v>154</v>
      </c>
      <c r="D110" s="101"/>
      <c r="E110" s="100" t="s">
        <v>75</v>
      </c>
      <c r="F110" s="102" t="s">
        <v>5</v>
      </c>
      <c r="G110" s="103">
        <v>3746.27</v>
      </c>
      <c r="H110" s="103">
        <v>3746.27</v>
      </c>
      <c r="I110" s="103"/>
      <c r="J110" s="106"/>
      <c r="K110" s="104"/>
    </row>
    <row r="111" spans="1:11" s="8" customFormat="1" x14ac:dyDescent="0.25">
      <c r="A111" s="53" t="s">
        <v>226</v>
      </c>
      <c r="B111" s="53" t="s">
        <v>19</v>
      </c>
      <c r="C111" s="100" t="s">
        <v>155</v>
      </c>
      <c r="D111" s="77"/>
      <c r="E111" s="100" t="s">
        <v>28</v>
      </c>
      <c r="F111" s="102" t="s">
        <v>5</v>
      </c>
      <c r="G111" s="141">
        <v>45000</v>
      </c>
      <c r="H111" s="142">
        <v>45000</v>
      </c>
      <c r="I111" s="103"/>
      <c r="J111" s="141"/>
      <c r="K111" s="104"/>
    </row>
    <row r="112" spans="1:11" s="8" customFormat="1" x14ac:dyDescent="0.25">
      <c r="A112" s="11" t="s">
        <v>227</v>
      </c>
      <c r="B112" s="20" t="s">
        <v>19</v>
      </c>
      <c r="C112" s="12" t="s">
        <v>156</v>
      </c>
      <c r="D112" s="31"/>
      <c r="E112" s="12"/>
      <c r="F112" s="92"/>
      <c r="G112" s="13">
        <v>0</v>
      </c>
      <c r="H112" s="13">
        <v>0</v>
      </c>
      <c r="I112" s="13"/>
      <c r="J112" s="55"/>
      <c r="K112" s="43"/>
    </row>
    <row r="113" spans="1:11" s="8" customFormat="1" x14ac:dyDescent="0.25">
      <c r="A113" s="56" t="s">
        <v>228</v>
      </c>
      <c r="B113" s="73" t="s">
        <v>19</v>
      </c>
      <c r="C113" s="57" t="s">
        <v>157</v>
      </c>
      <c r="D113" s="58"/>
      <c r="E113" s="57" t="s">
        <v>124</v>
      </c>
      <c r="F113" s="93" t="s">
        <v>33</v>
      </c>
      <c r="G113" s="59">
        <v>69046.37</v>
      </c>
      <c r="H113" s="59">
        <v>0</v>
      </c>
      <c r="I113" s="59"/>
      <c r="J113" s="62"/>
      <c r="K113" s="61"/>
    </row>
    <row r="114" spans="1:11" s="8" customFormat="1" x14ac:dyDescent="0.25">
      <c r="A114" s="56" t="s">
        <v>229</v>
      </c>
      <c r="B114" s="73" t="s">
        <v>19</v>
      </c>
      <c r="C114" s="57" t="s">
        <v>158</v>
      </c>
      <c r="D114" s="58"/>
      <c r="E114" s="57" t="s">
        <v>124</v>
      </c>
      <c r="F114" s="93" t="s">
        <v>33</v>
      </c>
      <c r="G114" s="59">
        <v>82052.490000000005</v>
      </c>
      <c r="H114" s="59">
        <v>0</v>
      </c>
      <c r="I114" s="59"/>
      <c r="J114" s="62"/>
      <c r="K114" s="61"/>
    </row>
    <row r="115" spans="1:11" s="8" customFormat="1" x14ac:dyDescent="0.25">
      <c r="A115" s="56" t="s">
        <v>230</v>
      </c>
      <c r="B115" s="73" t="s">
        <v>19</v>
      </c>
      <c r="C115" s="57" t="s">
        <v>159</v>
      </c>
      <c r="D115" s="58"/>
      <c r="E115" s="57" t="s">
        <v>124</v>
      </c>
      <c r="F115" s="93" t="s">
        <v>33</v>
      </c>
      <c r="G115" s="59">
        <v>97084</v>
      </c>
      <c r="H115" s="59">
        <v>0</v>
      </c>
      <c r="I115" s="59"/>
      <c r="J115" s="62"/>
      <c r="K115" s="61"/>
    </row>
    <row r="116" spans="1:11" s="8" customFormat="1" x14ac:dyDescent="0.25">
      <c r="A116" s="56" t="s">
        <v>231</v>
      </c>
      <c r="B116" s="73" t="s">
        <v>19</v>
      </c>
      <c r="C116" s="57" t="s">
        <v>160</v>
      </c>
      <c r="D116" s="58"/>
      <c r="E116" s="57" t="s">
        <v>124</v>
      </c>
      <c r="F116" s="93" t="s">
        <v>33</v>
      </c>
      <c r="G116" s="59">
        <v>5000</v>
      </c>
      <c r="H116" s="59">
        <v>0</v>
      </c>
      <c r="I116" s="59"/>
      <c r="J116" s="62"/>
      <c r="K116" s="61"/>
    </row>
    <row r="117" spans="1:11" s="8" customFormat="1" x14ac:dyDescent="0.25">
      <c r="A117" s="11" t="s">
        <v>407</v>
      </c>
      <c r="B117" s="11" t="s">
        <v>19</v>
      </c>
      <c r="C117" s="153" t="s">
        <v>418</v>
      </c>
      <c r="D117" s="31"/>
      <c r="E117" s="12"/>
      <c r="F117" s="92"/>
      <c r="G117" s="13">
        <v>0</v>
      </c>
      <c r="H117" s="13">
        <v>0</v>
      </c>
      <c r="I117" s="13"/>
      <c r="J117" s="55"/>
      <c r="K117" s="43"/>
    </row>
    <row r="118" spans="1:11" s="8" customFormat="1" x14ac:dyDescent="0.25">
      <c r="A118" s="11" t="s">
        <v>408</v>
      </c>
      <c r="B118" s="11" t="s">
        <v>19</v>
      </c>
      <c r="C118" s="153" t="s">
        <v>419</v>
      </c>
      <c r="D118" s="31"/>
      <c r="E118" s="12"/>
      <c r="F118" s="92"/>
      <c r="G118" s="13">
        <v>0</v>
      </c>
      <c r="H118" s="13">
        <v>0</v>
      </c>
      <c r="I118" s="13"/>
      <c r="J118" s="55"/>
      <c r="K118" s="43"/>
    </row>
    <row r="119" spans="1:11" s="8" customFormat="1" x14ac:dyDescent="0.25">
      <c r="A119" s="212" t="s">
        <v>409</v>
      </c>
      <c r="B119" s="212" t="s">
        <v>19</v>
      </c>
      <c r="C119" s="253" t="s">
        <v>420</v>
      </c>
      <c r="D119" s="220"/>
      <c r="E119" s="213" t="s">
        <v>28</v>
      </c>
      <c r="F119" s="221" t="s">
        <v>5</v>
      </c>
      <c r="G119" s="217">
        <v>17553</v>
      </c>
      <c r="H119" s="217">
        <v>0</v>
      </c>
      <c r="I119" s="217"/>
      <c r="J119" s="224"/>
      <c r="K119" s="223"/>
    </row>
    <row r="120" spans="1:11" s="8" customFormat="1" x14ac:dyDescent="0.25">
      <c r="A120" s="53" t="s">
        <v>410</v>
      </c>
      <c r="B120" s="53" t="s">
        <v>19</v>
      </c>
      <c r="C120" s="195" t="s">
        <v>421</v>
      </c>
      <c r="D120" s="101"/>
      <c r="E120" s="100" t="s">
        <v>28</v>
      </c>
      <c r="F120" s="102" t="s">
        <v>5</v>
      </c>
      <c r="G120" s="103">
        <v>2518.69</v>
      </c>
      <c r="H120" s="103">
        <v>2518.69</v>
      </c>
      <c r="I120" s="103"/>
      <c r="J120" s="106"/>
      <c r="K120" s="104"/>
    </row>
    <row r="121" spans="1:11" s="8" customFormat="1" x14ac:dyDescent="0.25">
      <c r="A121" s="56" t="s">
        <v>411</v>
      </c>
      <c r="B121" s="56" t="s">
        <v>19</v>
      </c>
      <c r="C121" s="152" t="s">
        <v>422</v>
      </c>
      <c r="D121" s="58"/>
      <c r="E121" s="57" t="s">
        <v>124</v>
      </c>
      <c r="F121" s="93" t="s">
        <v>33</v>
      </c>
      <c r="G121" s="59">
        <v>50400</v>
      </c>
      <c r="H121" s="59">
        <v>0</v>
      </c>
      <c r="I121" s="59"/>
      <c r="J121" s="62"/>
      <c r="K121" s="61"/>
    </row>
    <row r="122" spans="1:11" s="8" customFormat="1" x14ac:dyDescent="0.25">
      <c r="A122" s="56" t="s">
        <v>412</v>
      </c>
      <c r="B122" s="56" t="s">
        <v>19</v>
      </c>
      <c r="C122" s="152" t="s">
        <v>423</v>
      </c>
      <c r="D122" s="58"/>
      <c r="E122" s="57" t="s">
        <v>124</v>
      </c>
      <c r="F122" s="93" t="s">
        <v>33</v>
      </c>
      <c r="G122" s="59">
        <v>35000</v>
      </c>
      <c r="H122" s="59">
        <v>0</v>
      </c>
      <c r="I122" s="59"/>
      <c r="J122" s="62"/>
      <c r="K122" s="61"/>
    </row>
    <row r="123" spans="1:11" s="8" customFormat="1" x14ac:dyDescent="0.25">
      <c r="A123" s="53" t="s">
        <v>413</v>
      </c>
      <c r="B123" s="53" t="s">
        <v>19</v>
      </c>
      <c r="C123" s="195" t="s">
        <v>424</v>
      </c>
      <c r="D123" s="101"/>
      <c r="E123" s="100" t="s">
        <v>28</v>
      </c>
      <c r="F123" s="102" t="s">
        <v>5</v>
      </c>
      <c r="G123" s="103">
        <v>410</v>
      </c>
      <c r="H123" s="103">
        <v>410</v>
      </c>
      <c r="I123" s="103"/>
      <c r="J123" s="106"/>
      <c r="K123" s="104"/>
    </row>
    <row r="124" spans="1:11" s="8" customFormat="1" x14ac:dyDescent="0.25">
      <c r="A124" s="53" t="s">
        <v>414</v>
      </c>
      <c r="B124" s="53" t="s">
        <v>19</v>
      </c>
      <c r="C124" s="195" t="s">
        <v>425</v>
      </c>
      <c r="D124" s="101"/>
      <c r="E124" s="100" t="s">
        <v>28</v>
      </c>
      <c r="F124" s="102" t="s">
        <v>5</v>
      </c>
      <c r="G124" s="103">
        <v>49332.7</v>
      </c>
      <c r="H124" s="103">
        <v>49332.7</v>
      </c>
      <c r="I124" s="103"/>
      <c r="J124" s="106"/>
      <c r="K124" s="104"/>
    </row>
    <row r="125" spans="1:11" s="8" customFormat="1" x14ac:dyDescent="0.25">
      <c r="A125" s="212" t="s">
        <v>415</v>
      </c>
      <c r="B125" s="212" t="s">
        <v>19</v>
      </c>
      <c r="C125" s="253" t="s">
        <v>426</v>
      </c>
      <c r="D125" s="220"/>
      <c r="E125" s="213" t="s">
        <v>26</v>
      </c>
      <c r="F125" s="221" t="s">
        <v>5</v>
      </c>
      <c r="G125" s="217">
        <v>8364.11</v>
      </c>
      <c r="H125" s="217">
        <v>8304.51</v>
      </c>
      <c r="I125" s="217"/>
      <c r="J125" s="224"/>
      <c r="K125" s="223"/>
    </row>
    <row r="126" spans="1:11" s="8" customFormat="1" x14ac:dyDescent="0.25">
      <c r="A126" s="14" t="s">
        <v>416</v>
      </c>
      <c r="B126" s="14" t="s">
        <v>19</v>
      </c>
      <c r="C126" s="168" t="s">
        <v>427</v>
      </c>
      <c r="D126" s="50"/>
      <c r="E126" s="15" t="s">
        <v>26</v>
      </c>
      <c r="F126" s="83" t="s">
        <v>5</v>
      </c>
      <c r="G126" s="16">
        <v>9065.06</v>
      </c>
      <c r="H126" s="16">
        <v>9065.06</v>
      </c>
      <c r="I126" s="16"/>
      <c r="J126" s="51"/>
      <c r="K126" s="19"/>
    </row>
    <row r="127" spans="1:11" s="8" customFormat="1" x14ac:dyDescent="0.25">
      <c r="A127" s="56" t="s">
        <v>417</v>
      </c>
      <c r="B127" s="56" t="s">
        <v>19</v>
      </c>
      <c r="C127" s="152" t="s">
        <v>428</v>
      </c>
      <c r="D127" s="58"/>
      <c r="E127" s="57" t="s">
        <v>124</v>
      </c>
      <c r="F127" s="93" t="s">
        <v>33</v>
      </c>
      <c r="G127" s="59">
        <v>18100</v>
      </c>
      <c r="H127" s="59">
        <v>0</v>
      </c>
      <c r="I127" s="59"/>
      <c r="J127" s="62"/>
      <c r="K127" s="61"/>
    </row>
    <row r="128" spans="1:11" s="3" customFormat="1" x14ac:dyDescent="0.25">
      <c r="A128" s="56" t="s">
        <v>232</v>
      </c>
      <c r="B128" s="56" t="s">
        <v>13</v>
      </c>
      <c r="C128" s="57" t="s">
        <v>53</v>
      </c>
      <c r="D128" s="95"/>
      <c r="E128" s="57" t="s">
        <v>124</v>
      </c>
      <c r="F128" s="93" t="s">
        <v>33</v>
      </c>
      <c r="G128" s="96">
        <v>23400</v>
      </c>
      <c r="H128" s="96">
        <v>0</v>
      </c>
      <c r="I128" s="59"/>
      <c r="J128" s="75"/>
      <c r="K128" s="76"/>
    </row>
    <row r="129" spans="1:11" s="4" customFormat="1" x14ac:dyDescent="0.25">
      <c r="A129" s="56" t="s">
        <v>233</v>
      </c>
      <c r="B129" s="56" t="s">
        <v>13</v>
      </c>
      <c r="C129" s="57" t="s">
        <v>164</v>
      </c>
      <c r="D129" s="95"/>
      <c r="E129" s="57" t="s">
        <v>124</v>
      </c>
      <c r="F129" s="93" t="s">
        <v>33</v>
      </c>
      <c r="G129" s="96">
        <v>38400</v>
      </c>
      <c r="H129" s="96">
        <v>0</v>
      </c>
      <c r="I129" s="59"/>
      <c r="J129" s="75"/>
      <c r="K129" s="76"/>
    </row>
    <row r="130" spans="1:11" s="8" customFormat="1" x14ac:dyDescent="0.25">
      <c r="A130" s="56" t="s">
        <v>234</v>
      </c>
      <c r="B130" s="56" t="s">
        <v>13</v>
      </c>
      <c r="C130" s="57" t="s">
        <v>161</v>
      </c>
      <c r="D130" s="95"/>
      <c r="E130" s="57" t="s">
        <v>124</v>
      </c>
      <c r="F130" s="93" t="s">
        <v>33</v>
      </c>
      <c r="G130" s="96">
        <v>38400</v>
      </c>
      <c r="H130" s="96">
        <v>0</v>
      </c>
      <c r="I130" s="96"/>
      <c r="J130" s="97"/>
      <c r="K130" s="98"/>
    </row>
    <row r="131" spans="1:11" s="8" customFormat="1" x14ac:dyDescent="0.25">
      <c r="A131" s="53" t="s">
        <v>235</v>
      </c>
      <c r="B131" s="53" t="s">
        <v>13</v>
      </c>
      <c r="C131" s="100" t="s">
        <v>86</v>
      </c>
      <c r="D131" s="101"/>
      <c r="E131" s="100" t="s">
        <v>28</v>
      </c>
      <c r="F131" s="102" t="s">
        <v>5</v>
      </c>
      <c r="G131" s="103">
        <v>1000</v>
      </c>
      <c r="H131" s="103">
        <v>1000</v>
      </c>
      <c r="I131" s="103"/>
      <c r="J131" s="106"/>
      <c r="K131" s="104"/>
    </row>
    <row r="132" spans="1:11" s="8" customFormat="1" x14ac:dyDescent="0.25">
      <c r="A132" s="53" t="s">
        <v>236</v>
      </c>
      <c r="B132" s="53" t="s">
        <v>13</v>
      </c>
      <c r="C132" s="100" t="s">
        <v>85</v>
      </c>
      <c r="D132" s="101"/>
      <c r="E132" s="100" t="s">
        <v>28</v>
      </c>
      <c r="F132" s="102" t="s">
        <v>5</v>
      </c>
      <c r="G132" s="103">
        <v>11531.23</v>
      </c>
      <c r="H132" s="103">
        <v>11531.23</v>
      </c>
      <c r="I132" s="103"/>
      <c r="J132" s="106"/>
      <c r="K132" s="104"/>
    </row>
    <row r="133" spans="1:11" s="8" customFormat="1" x14ac:dyDescent="0.25">
      <c r="A133" s="212" t="s">
        <v>237</v>
      </c>
      <c r="B133" s="212" t="s">
        <v>13</v>
      </c>
      <c r="C133" s="213" t="s">
        <v>54</v>
      </c>
      <c r="D133" s="220"/>
      <c r="E133" s="213" t="s">
        <v>124</v>
      </c>
      <c r="F133" s="221" t="s">
        <v>33</v>
      </c>
      <c r="G133" s="217">
        <v>25558.799999999999</v>
      </c>
      <c r="H133" s="217">
        <v>0</v>
      </c>
      <c r="I133" s="217"/>
      <c r="J133" s="224"/>
      <c r="K133" s="223"/>
    </row>
    <row r="134" spans="1:11" s="8" customFormat="1" x14ac:dyDescent="0.25">
      <c r="A134" s="212" t="s">
        <v>238</v>
      </c>
      <c r="B134" s="212" t="s">
        <v>13</v>
      </c>
      <c r="C134" s="213" t="s">
        <v>162</v>
      </c>
      <c r="D134" s="220"/>
      <c r="E134" s="213" t="s">
        <v>26</v>
      </c>
      <c r="F134" s="221" t="s">
        <v>5</v>
      </c>
      <c r="G134" s="217">
        <v>48210.17</v>
      </c>
      <c r="H134" s="217">
        <v>48007.040000000001</v>
      </c>
      <c r="I134" s="217"/>
      <c r="J134" s="224"/>
      <c r="K134" s="223"/>
    </row>
    <row r="135" spans="1:11" s="8" customFormat="1" x14ac:dyDescent="0.25">
      <c r="A135" s="56" t="s">
        <v>239</v>
      </c>
      <c r="B135" s="56" t="s">
        <v>13</v>
      </c>
      <c r="C135" s="57" t="s">
        <v>163</v>
      </c>
      <c r="D135" s="95"/>
      <c r="E135" s="57" t="s">
        <v>124</v>
      </c>
      <c r="F135" s="93" t="s">
        <v>33</v>
      </c>
      <c r="G135" s="96">
        <v>68750</v>
      </c>
      <c r="H135" s="96">
        <v>0</v>
      </c>
      <c r="I135" s="96"/>
      <c r="J135" s="97"/>
      <c r="K135" s="98"/>
    </row>
    <row r="136" spans="1:11" s="8" customFormat="1" x14ac:dyDescent="0.25">
      <c r="A136" s="56" t="s">
        <v>240</v>
      </c>
      <c r="B136" s="56" t="s">
        <v>13</v>
      </c>
      <c r="C136" s="57" t="s">
        <v>166</v>
      </c>
      <c r="D136" s="60"/>
      <c r="E136" s="57" t="s">
        <v>124</v>
      </c>
      <c r="F136" s="93" t="s">
        <v>33</v>
      </c>
      <c r="G136" s="84">
        <v>27500</v>
      </c>
      <c r="H136" s="86">
        <v>0</v>
      </c>
      <c r="I136" s="96"/>
      <c r="J136" s="97"/>
      <c r="K136" s="98"/>
    </row>
    <row r="137" spans="1:11" s="8" customFormat="1" x14ac:dyDescent="0.25">
      <c r="A137" s="56" t="s">
        <v>241</v>
      </c>
      <c r="B137" s="56" t="s">
        <v>13</v>
      </c>
      <c r="C137" s="57" t="s">
        <v>165</v>
      </c>
      <c r="D137" s="95"/>
      <c r="E137" s="57" t="s">
        <v>124</v>
      </c>
      <c r="F137" s="93" t="s">
        <v>33</v>
      </c>
      <c r="G137" s="96">
        <v>37500</v>
      </c>
      <c r="H137" s="96">
        <v>0</v>
      </c>
      <c r="I137" s="96"/>
      <c r="J137" s="97"/>
      <c r="K137" s="98"/>
    </row>
    <row r="138" spans="1:11" s="8" customFormat="1" x14ac:dyDescent="0.25">
      <c r="A138" s="53" t="s">
        <v>242</v>
      </c>
      <c r="B138" s="53" t="s">
        <v>13</v>
      </c>
      <c r="C138" s="100" t="s">
        <v>167</v>
      </c>
      <c r="D138" s="101"/>
      <c r="E138" s="100" t="s">
        <v>26</v>
      </c>
      <c r="F138" s="102" t="s">
        <v>5</v>
      </c>
      <c r="G138" s="103">
        <v>49240.88</v>
      </c>
      <c r="H138" s="103">
        <v>49240.88</v>
      </c>
      <c r="I138" s="103"/>
      <c r="J138" s="141"/>
      <c r="K138" s="104"/>
    </row>
    <row r="139" spans="1:11" s="8" customFormat="1" x14ac:dyDescent="0.25">
      <c r="A139" s="53" t="s">
        <v>243</v>
      </c>
      <c r="B139" s="53" t="s">
        <v>13</v>
      </c>
      <c r="C139" s="100" t="s">
        <v>168</v>
      </c>
      <c r="D139" s="101"/>
      <c r="E139" s="100" t="s">
        <v>26</v>
      </c>
      <c r="F139" s="102" t="s">
        <v>5</v>
      </c>
      <c r="G139" s="103">
        <v>24279.14</v>
      </c>
      <c r="H139" s="103">
        <v>24279.14</v>
      </c>
      <c r="I139" s="103"/>
      <c r="J139" s="106"/>
      <c r="K139" s="104"/>
    </row>
    <row r="140" spans="1:11" s="8" customFormat="1" x14ac:dyDescent="0.25">
      <c r="A140" s="53" t="s">
        <v>244</v>
      </c>
      <c r="B140" s="53" t="s">
        <v>13</v>
      </c>
      <c r="C140" s="100" t="s">
        <v>169</v>
      </c>
      <c r="D140" s="101"/>
      <c r="E140" s="100" t="s">
        <v>30</v>
      </c>
      <c r="F140" s="102" t="s">
        <v>5</v>
      </c>
      <c r="G140" s="103">
        <v>15296.25</v>
      </c>
      <c r="H140" s="103">
        <v>15296.25</v>
      </c>
      <c r="I140" s="103"/>
      <c r="J140" s="106"/>
      <c r="K140" s="104"/>
    </row>
    <row r="141" spans="1:11" s="8" customFormat="1" x14ac:dyDescent="0.25">
      <c r="A141" s="56" t="s">
        <v>245</v>
      </c>
      <c r="B141" s="56" t="s">
        <v>13</v>
      </c>
      <c r="C141" s="57" t="s">
        <v>170</v>
      </c>
      <c r="D141" s="69"/>
      <c r="E141" s="57" t="s">
        <v>124</v>
      </c>
      <c r="F141" s="93" t="s">
        <v>33</v>
      </c>
      <c r="G141" s="70">
        <v>120000</v>
      </c>
      <c r="H141" s="70">
        <v>0</v>
      </c>
      <c r="I141" s="70"/>
      <c r="J141" s="71"/>
      <c r="K141" s="72"/>
    </row>
    <row r="142" spans="1:11" s="8" customFormat="1" x14ac:dyDescent="0.25">
      <c r="A142" s="53" t="s">
        <v>246</v>
      </c>
      <c r="B142" s="53" t="s">
        <v>13</v>
      </c>
      <c r="C142" s="100" t="s">
        <v>171</v>
      </c>
      <c r="D142" s="77"/>
      <c r="E142" s="100" t="s">
        <v>28</v>
      </c>
      <c r="F142" s="102" t="s">
        <v>5</v>
      </c>
      <c r="G142" s="141">
        <v>5000</v>
      </c>
      <c r="H142" s="142">
        <v>5000</v>
      </c>
      <c r="I142" s="103"/>
      <c r="J142" s="106"/>
      <c r="K142" s="104"/>
    </row>
    <row r="143" spans="1:11" s="8" customFormat="1" x14ac:dyDescent="0.25">
      <c r="A143" s="196" t="s">
        <v>247</v>
      </c>
      <c r="B143" s="196" t="s">
        <v>13</v>
      </c>
      <c r="C143" s="197" t="s">
        <v>439</v>
      </c>
      <c r="D143" s="198"/>
      <c r="E143" s="197" t="s">
        <v>124</v>
      </c>
      <c r="F143" s="199" t="s">
        <v>33</v>
      </c>
      <c r="G143" s="200">
        <v>164078.76</v>
      </c>
      <c r="H143" s="200">
        <v>18028.759999999998</v>
      </c>
      <c r="I143" s="200"/>
      <c r="J143" s="201"/>
      <c r="K143" s="202"/>
    </row>
    <row r="144" spans="1:11" s="114" customFormat="1" x14ac:dyDescent="0.25">
      <c r="A144" s="53" t="s">
        <v>429</v>
      </c>
      <c r="B144" s="53" t="s">
        <v>13</v>
      </c>
      <c r="C144" s="154" t="s">
        <v>434</v>
      </c>
      <c r="D144" s="101"/>
      <c r="E144" s="100" t="s">
        <v>75</v>
      </c>
      <c r="F144" s="102" t="s">
        <v>5</v>
      </c>
      <c r="G144" s="103">
        <v>1500</v>
      </c>
      <c r="H144" s="103">
        <v>1500</v>
      </c>
      <c r="I144" s="103"/>
      <c r="J144" s="106"/>
      <c r="K144" s="104"/>
    </row>
    <row r="145" spans="1:11" s="8" customFormat="1" x14ac:dyDescent="0.25">
      <c r="A145" s="169" t="s">
        <v>430</v>
      </c>
      <c r="B145" s="169" t="s">
        <v>13</v>
      </c>
      <c r="C145" s="203" t="s">
        <v>435</v>
      </c>
      <c r="D145" s="171"/>
      <c r="E145" s="170" t="s">
        <v>124</v>
      </c>
      <c r="F145" s="173" t="s">
        <v>33</v>
      </c>
      <c r="G145" s="174">
        <v>3760</v>
      </c>
      <c r="H145" s="174">
        <v>3760</v>
      </c>
      <c r="I145" s="174"/>
      <c r="J145" s="175"/>
      <c r="K145" s="176"/>
    </row>
    <row r="146" spans="1:11" s="8" customFormat="1" x14ac:dyDescent="0.25">
      <c r="A146" s="169" t="s">
        <v>431</v>
      </c>
      <c r="B146" s="169" t="s">
        <v>13</v>
      </c>
      <c r="C146" s="203" t="s">
        <v>436</v>
      </c>
      <c r="D146" s="171"/>
      <c r="E146" s="170" t="s">
        <v>124</v>
      </c>
      <c r="F146" s="173" t="s">
        <v>33</v>
      </c>
      <c r="G146" s="174">
        <v>61125</v>
      </c>
      <c r="H146" s="174">
        <v>61125</v>
      </c>
      <c r="I146" s="174"/>
      <c r="J146" s="175"/>
      <c r="K146" s="176"/>
    </row>
    <row r="147" spans="1:11" s="8" customFormat="1" x14ac:dyDescent="0.25">
      <c r="A147" s="169" t="s">
        <v>432</v>
      </c>
      <c r="B147" s="169" t="s">
        <v>13</v>
      </c>
      <c r="C147" s="203" t="s">
        <v>437</v>
      </c>
      <c r="D147" s="171"/>
      <c r="E147" s="170" t="s">
        <v>124</v>
      </c>
      <c r="F147" s="173" t="s">
        <v>33</v>
      </c>
      <c r="G147" s="174">
        <v>7120</v>
      </c>
      <c r="H147" s="174">
        <v>7120</v>
      </c>
      <c r="I147" s="174"/>
      <c r="J147" s="175"/>
      <c r="K147" s="176"/>
    </row>
    <row r="148" spans="1:11" s="8" customFormat="1" x14ac:dyDescent="0.25">
      <c r="A148" s="169" t="s">
        <v>433</v>
      </c>
      <c r="B148" s="169" t="s">
        <v>13</v>
      </c>
      <c r="C148" s="203" t="s">
        <v>438</v>
      </c>
      <c r="D148" s="171"/>
      <c r="E148" s="170" t="s">
        <v>124</v>
      </c>
      <c r="F148" s="173" t="s">
        <v>33</v>
      </c>
      <c r="G148" s="174">
        <v>11005</v>
      </c>
      <c r="H148" s="174">
        <v>11005</v>
      </c>
      <c r="I148" s="174"/>
      <c r="J148" s="175"/>
      <c r="K148" s="176"/>
    </row>
    <row r="149" spans="1:11" s="8" customFormat="1" x14ac:dyDescent="0.25">
      <c r="A149" s="245" t="s">
        <v>540</v>
      </c>
      <c r="B149" s="245" t="s">
        <v>13</v>
      </c>
      <c r="C149" s="239" t="s">
        <v>541</v>
      </c>
      <c r="D149" s="220"/>
      <c r="E149" s="213" t="s">
        <v>75</v>
      </c>
      <c r="F149" s="221" t="s">
        <v>5</v>
      </c>
      <c r="G149" s="259">
        <v>1228.92</v>
      </c>
      <c r="H149" s="259">
        <v>0</v>
      </c>
      <c r="I149" s="217"/>
      <c r="J149" s="224"/>
      <c r="K149" s="223"/>
    </row>
    <row r="150" spans="1:11" s="5" customFormat="1" x14ac:dyDescent="0.25">
      <c r="A150" s="11" t="s">
        <v>248</v>
      </c>
      <c r="B150" s="11" t="s">
        <v>15</v>
      </c>
      <c r="C150" s="12" t="s">
        <v>36</v>
      </c>
      <c r="D150" s="31"/>
      <c r="E150" s="12"/>
      <c r="F150" s="92"/>
      <c r="G150" s="13">
        <v>0</v>
      </c>
      <c r="H150" s="13">
        <v>0</v>
      </c>
      <c r="I150" s="13"/>
      <c r="J150" s="23"/>
      <c r="K150" s="24"/>
    </row>
    <row r="151" spans="1:11" s="5" customFormat="1" x14ac:dyDescent="0.25">
      <c r="A151" s="53" t="s">
        <v>249</v>
      </c>
      <c r="B151" s="53" t="s">
        <v>15</v>
      </c>
      <c r="C151" s="100" t="s">
        <v>55</v>
      </c>
      <c r="D151" s="101"/>
      <c r="E151" s="100" t="s">
        <v>28</v>
      </c>
      <c r="F151" s="102" t="s">
        <v>5</v>
      </c>
      <c r="G151" s="103">
        <v>20000</v>
      </c>
      <c r="H151" s="103">
        <v>20000</v>
      </c>
      <c r="I151" s="103"/>
      <c r="J151" s="77"/>
      <c r="K151" s="104"/>
    </row>
    <row r="152" spans="1:11" s="5" customFormat="1" x14ac:dyDescent="0.25">
      <c r="A152" s="11" t="s">
        <v>250</v>
      </c>
      <c r="B152" s="11" t="s">
        <v>15</v>
      </c>
      <c r="C152" s="12" t="s">
        <v>173</v>
      </c>
      <c r="D152" s="30"/>
      <c r="E152" s="12"/>
      <c r="F152" s="92"/>
      <c r="G152" s="90">
        <v>0</v>
      </c>
      <c r="H152" s="89">
        <v>0</v>
      </c>
      <c r="I152" s="13"/>
      <c r="J152" s="23"/>
      <c r="K152" s="24"/>
    </row>
    <row r="153" spans="1:11" s="5" customFormat="1" x14ac:dyDescent="0.25">
      <c r="A153" s="11" t="s">
        <v>251</v>
      </c>
      <c r="B153" s="11" t="s">
        <v>15</v>
      </c>
      <c r="C153" s="12" t="s">
        <v>172</v>
      </c>
      <c r="D153" s="48"/>
      <c r="E153" s="12"/>
      <c r="F153" s="92"/>
      <c r="G153" s="49">
        <v>0</v>
      </c>
      <c r="H153" s="13">
        <v>0</v>
      </c>
      <c r="I153" s="13"/>
      <c r="J153" s="23"/>
      <c r="K153" s="24"/>
    </row>
    <row r="154" spans="1:11" x14ac:dyDescent="0.25">
      <c r="A154" s="11" t="s">
        <v>252</v>
      </c>
      <c r="B154" s="20" t="s">
        <v>15</v>
      </c>
      <c r="C154" s="12" t="s">
        <v>174</v>
      </c>
      <c r="D154" s="21"/>
      <c r="E154" s="12"/>
      <c r="F154" s="92"/>
      <c r="G154" s="22">
        <v>0</v>
      </c>
      <c r="H154" s="13">
        <v>0</v>
      </c>
      <c r="I154" s="13"/>
      <c r="J154" s="23"/>
      <c r="K154" s="24"/>
    </row>
    <row r="155" spans="1:11" x14ac:dyDescent="0.25">
      <c r="A155" s="14" t="s">
        <v>253</v>
      </c>
      <c r="B155" s="32" t="s">
        <v>15</v>
      </c>
      <c r="C155" s="15" t="s">
        <v>175</v>
      </c>
      <c r="D155" s="34"/>
      <c r="E155" s="15" t="s">
        <v>26</v>
      </c>
      <c r="F155" s="83" t="s">
        <v>5</v>
      </c>
      <c r="G155" s="33">
        <v>26167.33</v>
      </c>
      <c r="H155" s="16">
        <v>26167.33</v>
      </c>
      <c r="I155" s="16"/>
      <c r="J155" s="17"/>
      <c r="K155" s="18"/>
    </row>
    <row r="156" spans="1:11" x14ac:dyDescent="0.25">
      <c r="A156" s="245" t="s">
        <v>254</v>
      </c>
      <c r="B156" s="254" t="s">
        <v>15</v>
      </c>
      <c r="C156" s="213" t="s">
        <v>176</v>
      </c>
      <c r="D156" s="214"/>
      <c r="E156" s="213" t="s">
        <v>28</v>
      </c>
      <c r="F156" s="221" t="s">
        <v>5</v>
      </c>
      <c r="G156" s="232">
        <v>45000</v>
      </c>
      <c r="H156" s="217">
        <v>0</v>
      </c>
      <c r="I156" s="217"/>
      <c r="J156" s="230"/>
      <c r="K156" s="231"/>
    </row>
    <row r="157" spans="1:11" x14ac:dyDescent="0.25">
      <c r="A157" s="169" t="s">
        <v>255</v>
      </c>
      <c r="B157" s="169" t="s">
        <v>15</v>
      </c>
      <c r="C157" s="170" t="s">
        <v>177</v>
      </c>
      <c r="D157" s="171"/>
      <c r="E157" s="170" t="s">
        <v>28</v>
      </c>
      <c r="F157" s="173" t="s">
        <v>5</v>
      </c>
      <c r="G157" s="174">
        <v>29800</v>
      </c>
      <c r="H157" s="174">
        <v>29800</v>
      </c>
      <c r="I157" s="174"/>
      <c r="J157" s="190"/>
      <c r="K157" s="176"/>
    </row>
    <row r="158" spans="1:11" x14ac:dyDescent="0.25">
      <c r="A158" s="245" t="s">
        <v>256</v>
      </c>
      <c r="B158" s="254" t="s">
        <v>15</v>
      </c>
      <c r="C158" s="213" t="s">
        <v>178</v>
      </c>
      <c r="D158" s="222"/>
      <c r="E158" s="213" t="s">
        <v>26</v>
      </c>
      <c r="F158" s="221" t="s">
        <v>5</v>
      </c>
      <c r="G158" s="240">
        <v>50000</v>
      </c>
      <c r="H158" s="241">
        <v>32310.12</v>
      </c>
      <c r="I158" s="217"/>
      <c r="J158" s="230"/>
      <c r="K158" s="231"/>
    </row>
    <row r="159" spans="1:11" x14ac:dyDescent="0.25">
      <c r="A159" s="56" t="s">
        <v>257</v>
      </c>
      <c r="B159" s="73" t="s">
        <v>15</v>
      </c>
      <c r="C159" s="57" t="s">
        <v>179</v>
      </c>
      <c r="D159" s="58"/>
      <c r="E159" s="57" t="s">
        <v>124</v>
      </c>
      <c r="F159" s="93" t="s">
        <v>33</v>
      </c>
      <c r="G159" s="59">
        <v>500000</v>
      </c>
      <c r="H159" s="59">
        <v>0</v>
      </c>
      <c r="I159" s="59"/>
      <c r="J159" s="75"/>
      <c r="K159" s="76"/>
    </row>
    <row r="160" spans="1:11" s="8" customFormat="1" x14ac:dyDescent="0.25">
      <c r="A160" s="245" t="s">
        <v>258</v>
      </c>
      <c r="B160" s="254" t="s">
        <v>15</v>
      </c>
      <c r="C160" s="213" t="s">
        <v>180</v>
      </c>
      <c r="D160" s="242"/>
      <c r="E160" s="213" t="s">
        <v>69</v>
      </c>
      <c r="F160" s="221" t="s">
        <v>5</v>
      </c>
      <c r="G160" s="243">
        <v>27000</v>
      </c>
      <c r="H160" s="217">
        <v>0</v>
      </c>
      <c r="I160" s="243"/>
      <c r="J160" s="255"/>
      <c r="K160" s="256"/>
    </row>
    <row r="161" spans="1:11" s="8" customFormat="1" x14ac:dyDescent="0.25">
      <c r="A161" s="245" t="s">
        <v>259</v>
      </c>
      <c r="B161" s="265" t="s">
        <v>15</v>
      </c>
      <c r="C161" s="213" t="s">
        <v>181</v>
      </c>
      <c r="D161" s="222"/>
      <c r="E161" s="213" t="s">
        <v>26</v>
      </c>
      <c r="F161" s="221" t="s">
        <v>5</v>
      </c>
      <c r="G161" s="240">
        <v>37988.160000000003</v>
      </c>
      <c r="H161" s="241">
        <v>37764.51</v>
      </c>
      <c r="I161" s="260"/>
      <c r="J161" s="266"/>
      <c r="K161" s="267"/>
    </row>
    <row r="162" spans="1:11" s="8" customFormat="1" x14ac:dyDescent="0.25">
      <c r="A162" s="245" t="s">
        <v>260</v>
      </c>
      <c r="B162" s="265" t="s">
        <v>15</v>
      </c>
      <c r="C162" s="213" t="s">
        <v>182</v>
      </c>
      <c r="D162" s="268"/>
      <c r="E162" s="213" t="s">
        <v>26</v>
      </c>
      <c r="F162" s="221" t="s">
        <v>5</v>
      </c>
      <c r="G162" s="260">
        <v>16200</v>
      </c>
      <c r="H162" s="260">
        <v>0</v>
      </c>
      <c r="I162" s="260"/>
      <c r="J162" s="266"/>
      <c r="K162" s="267"/>
    </row>
    <row r="163" spans="1:11" s="114" customFormat="1" x14ac:dyDescent="0.25">
      <c r="A163" s="53" t="s">
        <v>440</v>
      </c>
      <c r="B163" s="53" t="s">
        <v>15</v>
      </c>
      <c r="C163" s="100" t="s">
        <v>442</v>
      </c>
      <c r="D163" s="101"/>
      <c r="E163" s="100" t="s">
        <v>26</v>
      </c>
      <c r="F163" s="102" t="s">
        <v>5</v>
      </c>
      <c r="G163" s="103">
        <v>5025</v>
      </c>
      <c r="H163" s="103">
        <v>5025</v>
      </c>
      <c r="I163" s="103"/>
      <c r="J163" s="106"/>
      <c r="K163" s="104"/>
    </row>
    <row r="164" spans="1:11" s="8" customFormat="1" x14ac:dyDescent="0.25">
      <c r="A164" s="245" t="s">
        <v>441</v>
      </c>
      <c r="B164" s="245" t="s">
        <v>15</v>
      </c>
      <c r="C164" s="213" t="s">
        <v>443</v>
      </c>
      <c r="D164" s="220"/>
      <c r="E164" s="213" t="s">
        <v>69</v>
      </c>
      <c r="F164" s="221" t="s">
        <v>5</v>
      </c>
      <c r="G164" s="260">
        <v>16500</v>
      </c>
      <c r="H164" s="260">
        <v>1800</v>
      </c>
      <c r="I164" s="217"/>
      <c r="J164" s="224"/>
      <c r="K164" s="223"/>
    </row>
    <row r="165" spans="1:11" s="8" customFormat="1" x14ac:dyDescent="0.25">
      <c r="A165" s="245" t="s">
        <v>542</v>
      </c>
      <c r="B165" s="245" t="s">
        <v>15</v>
      </c>
      <c r="C165" s="213" t="s">
        <v>543</v>
      </c>
      <c r="D165" s="220"/>
      <c r="E165" s="213" t="s">
        <v>26</v>
      </c>
      <c r="F165" s="221" t="s">
        <v>33</v>
      </c>
      <c r="G165" s="260">
        <v>8500</v>
      </c>
      <c r="H165" s="260">
        <v>0</v>
      </c>
      <c r="I165" s="217"/>
      <c r="J165" s="224"/>
      <c r="K165" s="223"/>
    </row>
    <row r="166" spans="1:11" s="8" customFormat="1" x14ac:dyDescent="0.25">
      <c r="A166" s="245" t="s">
        <v>552</v>
      </c>
      <c r="B166" s="245" t="s">
        <v>15</v>
      </c>
      <c r="C166" s="213" t="s">
        <v>553</v>
      </c>
      <c r="D166" s="261"/>
      <c r="E166" s="213" t="s">
        <v>28</v>
      </c>
      <c r="F166" s="221" t="s">
        <v>5</v>
      </c>
      <c r="G166" s="260">
        <v>2400</v>
      </c>
      <c r="H166" s="260">
        <v>0</v>
      </c>
      <c r="I166" s="262"/>
      <c r="J166" s="263"/>
      <c r="K166" s="264"/>
    </row>
    <row r="167" spans="1:11" s="116" customFormat="1" x14ac:dyDescent="0.25">
      <c r="A167" s="156" t="s">
        <v>261</v>
      </c>
      <c r="B167" s="156" t="s">
        <v>16</v>
      </c>
      <c r="C167" s="12" t="s">
        <v>57</v>
      </c>
      <c r="D167" s="31"/>
      <c r="E167" s="12"/>
      <c r="F167" s="92"/>
      <c r="G167" s="13">
        <v>0</v>
      </c>
      <c r="H167" s="13">
        <v>0</v>
      </c>
      <c r="I167" s="13"/>
      <c r="J167" s="30"/>
      <c r="K167" s="43"/>
    </row>
    <row r="168" spans="1:11" s="114" customFormat="1" x14ac:dyDescent="0.25">
      <c r="A168" s="53" t="s">
        <v>262</v>
      </c>
      <c r="B168" s="53" t="s">
        <v>16</v>
      </c>
      <c r="C168" s="100" t="s">
        <v>37</v>
      </c>
      <c r="D168" s="101"/>
      <c r="E168" s="100" t="s">
        <v>103</v>
      </c>
      <c r="F168" s="102" t="s">
        <v>5</v>
      </c>
      <c r="G168" s="103">
        <v>10075</v>
      </c>
      <c r="H168" s="103">
        <v>10075</v>
      </c>
      <c r="I168" s="103"/>
      <c r="J168" s="77"/>
      <c r="K168" s="104"/>
    </row>
    <row r="169" spans="1:11" s="116" customFormat="1" x14ac:dyDescent="0.25">
      <c r="A169" s="156" t="s">
        <v>263</v>
      </c>
      <c r="B169" s="156" t="s">
        <v>16</v>
      </c>
      <c r="C169" s="12" t="s">
        <v>25</v>
      </c>
      <c r="D169" s="31"/>
      <c r="E169" s="12"/>
      <c r="F169" s="92"/>
      <c r="G169" s="13">
        <v>0</v>
      </c>
      <c r="H169" s="13">
        <v>0</v>
      </c>
      <c r="I169" s="13"/>
      <c r="J169" s="30"/>
      <c r="K169" s="43"/>
    </row>
    <row r="170" spans="1:11" s="114" customFormat="1" x14ac:dyDescent="0.25">
      <c r="A170" s="53" t="s">
        <v>264</v>
      </c>
      <c r="B170" s="53" t="s">
        <v>16</v>
      </c>
      <c r="C170" s="100" t="s">
        <v>58</v>
      </c>
      <c r="D170" s="101"/>
      <c r="E170" s="100" t="s">
        <v>104</v>
      </c>
      <c r="F170" s="102" t="s">
        <v>5</v>
      </c>
      <c r="G170" s="103">
        <v>17434.14</v>
      </c>
      <c r="H170" s="103">
        <v>17434.14</v>
      </c>
      <c r="I170" s="103"/>
      <c r="J170" s="77"/>
      <c r="K170" s="104"/>
    </row>
    <row r="171" spans="1:11" s="116" customFormat="1" x14ac:dyDescent="0.25">
      <c r="A171" s="53" t="s">
        <v>265</v>
      </c>
      <c r="B171" s="53" t="s">
        <v>16</v>
      </c>
      <c r="C171" s="100" t="s">
        <v>59</v>
      </c>
      <c r="D171" s="101"/>
      <c r="E171" s="100" t="s">
        <v>105</v>
      </c>
      <c r="F171" s="102" t="s">
        <v>5</v>
      </c>
      <c r="G171" s="103">
        <v>10000</v>
      </c>
      <c r="H171" s="103">
        <v>10000</v>
      </c>
      <c r="I171" s="103"/>
      <c r="J171" s="77"/>
      <c r="K171" s="104"/>
    </row>
    <row r="172" spans="1:11" s="116" customFormat="1" x14ac:dyDescent="0.25">
      <c r="A172" s="212" t="s">
        <v>266</v>
      </c>
      <c r="B172" s="212" t="s">
        <v>16</v>
      </c>
      <c r="C172" s="213" t="s">
        <v>281</v>
      </c>
      <c r="D172" s="220"/>
      <c r="E172" s="213" t="s">
        <v>30</v>
      </c>
      <c r="F172" s="221" t="s">
        <v>5</v>
      </c>
      <c r="G172" s="217">
        <v>3051.49</v>
      </c>
      <c r="H172" s="217">
        <v>0</v>
      </c>
      <c r="I172" s="217"/>
      <c r="J172" s="222"/>
      <c r="K172" s="223"/>
    </row>
    <row r="173" spans="1:11" s="114" customFormat="1" x14ac:dyDescent="0.25">
      <c r="A173" s="53" t="s">
        <v>267</v>
      </c>
      <c r="B173" s="53" t="s">
        <v>16</v>
      </c>
      <c r="C173" s="100" t="s">
        <v>87</v>
      </c>
      <c r="D173" s="101"/>
      <c r="E173" s="100" t="s">
        <v>98</v>
      </c>
      <c r="F173" s="102" t="s">
        <v>33</v>
      </c>
      <c r="G173" s="103">
        <v>55000</v>
      </c>
      <c r="H173" s="103">
        <v>55000</v>
      </c>
      <c r="I173" s="103"/>
      <c r="J173" s="160"/>
      <c r="K173" s="104"/>
    </row>
    <row r="174" spans="1:11" s="116" customFormat="1" x14ac:dyDescent="0.25">
      <c r="A174" s="212" t="s">
        <v>268</v>
      </c>
      <c r="B174" s="212" t="s">
        <v>16</v>
      </c>
      <c r="C174" s="213" t="s">
        <v>88</v>
      </c>
      <c r="D174" s="220"/>
      <c r="E174" s="213" t="s">
        <v>76</v>
      </c>
      <c r="F174" s="221" t="s">
        <v>5</v>
      </c>
      <c r="G174" s="217">
        <v>10000</v>
      </c>
      <c r="H174" s="217">
        <v>0</v>
      </c>
      <c r="I174" s="217"/>
      <c r="J174" s="221"/>
      <c r="K174" s="223"/>
    </row>
    <row r="175" spans="1:11" s="116" customFormat="1" x14ac:dyDescent="0.25">
      <c r="A175" s="156" t="s">
        <v>269</v>
      </c>
      <c r="B175" s="156" t="s">
        <v>16</v>
      </c>
      <c r="C175" s="12" t="s">
        <v>89</v>
      </c>
      <c r="D175" s="31"/>
      <c r="E175" s="12"/>
      <c r="F175" s="92"/>
      <c r="G175" s="13">
        <v>0</v>
      </c>
      <c r="H175" s="13">
        <v>0</v>
      </c>
      <c r="I175" s="13"/>
      <c r="J175" s="92"/>
      <c r="K175" s="43"/>
    </row>
    <row r="176" spans="1:11" s="116" customFormat="1" ht="30" x14ac:dyDescent="0.25">
      <c r="A176" s="270" t="s">
        <v>270</v>
      </c>
      <c r="B176" s="270" t="s">
        <v>16</v>
      </c>
      <c r="C176" s="271" t="s">
        <v>90</v>
      </c>
      <c r="D176" s="272"/>
      <c r="E176" s="273" t="s">
        <v>103</v>
      </c>
      <c r="F176" s="274" t="s">
        <v>5</v>
      </c>
      <c r="G176" s="275">
        <v>18611.77</v>
      </c>
      <c r="H176" s="275">
        <v>0</v>
      </c>
      <c r="I176" s="275"/>
      <c r="J176" s="274"/>
      <c r="K176" s="276"/>
    </row>
    <row r="177" spans="1:11" s="114" customFormat="1" x14ac:dyDescent="0.25">
      <c r="A177" s="53" t="s">
        <v>271</v>
      </c>
      <c r="B177" s="53" t="s">
        <v>16</v>
      </c>
      <c r="C177" s="100" t="s">
        <v>91</v>
      </c>
      <c r="D177" s="101"/>
      <c r="E177" s="100" t="s">
        <v>103</v>
      </c>
      <c r="F177" s="102" t="s">
        <v>5</v>
      </c>
      <c r="G177" s="103">
        <v>2595.92</v>
      </c>
      <c r="H177" s="103">
        <v>2595.92</v>
      </c>
      <c r="I177" s="103"/>
      <c r="J177" s="102"/>
      <c r="K177" s="104"/>
    </row>
    <row r="178" spans="1:11" s="116" customFormat="1" x14ac:dyDescent="0.25">
      <c r="A178" s="138" t="s">
        <v>272</v>
      </c>
      <c r="B178" s="138" t="s">
        <v>16</v>
      </c>
      <c r="C178" s="57" t="s">
        <v>492</v>
      </c>
      <c r="D178" s="60"/>
      <c r="E178" s="57" t="s">
        <v>124</v>
      </c>
      <c r="F178" s="93" t="s">
        <v>33</v>
      </c>
      <c r="G178" s="84">
        <v>25000</v>
      </c>
      <c r="H178" s="159">
        <v>0</v>
      </c>
      <c r="I178" s="59"/>
      <c r="J178" s="93"/>
      <c r="K178" s="61"/>
    </row>
    <row r="179" spans="1:11" s="116" customFormat="1" x14ac:dyDescent="0.25">
      <c r="A179" s="156" t="s">
        <v>273</v>
      </c>
      <c r="B179" s="156" t="s">
        <v>16</v>
      </c>
      <c r="C179" s="12" t="s">
        <v>277</v>
      </c>
      <c r="D179" s="30"/>
      <c r="E179" s="12"/>
      <c r="F179" s="92"/>
      <c r="G179" s="90">
        <v>0</v>
      </c>
      <c r="H179" s="158">
        <v>0</v>
      </c>
      <c r="I179" s="13"/>
      <c r="J179" s="92"/>
      <c r="K179" s="43"/>
    </row>
    <row r="180" spans="1:11" s="116" customFormat="1" x14ac:dyDescent="0.25">
      <c r="A180" s="212" t="s">
        <v>274</v>
      </c>
      <c r="B180" s="212" t="s">
        <v>16</v>
      </c>
      <c r="C180" s="213" t="s">
        <v>278</v>
      </c>
      <c r="D180" s="220"/>
      <c r="E180" s="213" t="s">
        <v>30</v>
      </c>
      <c r="F180" s="221" t="s">
        <v>5</v>
      </c>
      <c r="G180" s="217">
        <v>10000</v>
      </c>
      <c r="H180" s="217">
        <v>4415.82</v>
      </c>
      <c r="I180" s="217"/>
      <c r="J180" s="221"/>
      <c r="K180" s="223"/>
    </row>
    <row r="181" spans="1:11" s="116" customFormat="1" x14ac:dyDescent="0.25">
      <c r="A181" s="53" t="s">
        <v>275</v>
      </c>
      <c r="B181" s="53" t="s">
        <v>16</v>
      </c>
      <c r="C181" s="100" t="s">
        <v>279</v>
      </c>
      <c r="D181" s="101"/>
      <c r="E181" s="100" t="s">
        <v>28</v>
      </c>
      <c r="F181" s="102" t="s">
        <v>5</v>
      </c>
      <c r="G181" s="103">
        <v>25000</v>
      </c>
      <c r="H181" s="103">
        <v>25000</v>
      </c>
      <c r="I181" s="103"/>
      <c r="J181" s="161"/>
      <c r="K181" s="104"/>
    </row>
    <row r="182" spans="1:11" s="116" customFormat="1" x14ac:dyDescent="0.25">
      <c r="A182" s="212" t="s">
        <v>276</v>
      </c>
      <c r="B182" s="212" t="s">
        <v>16</v>
      </c>
      <c r="C182" s="213" t="s">
        <v>280</v>
      </c>
      <c r="D182" s="220"/>
      <c r="E182" s="213" t="s">
        <v>103</v>
      </c>
      <c r="F182" s="221" t="s">
        <v>5</v>
      </c>
      <c r="G182" s="217">
        <v>30000</v>
      </c>
      <c r="H182" s="217">
        <v>0</v>
      </c>
      <c r="I182" s="217"/>
      <c r="J182" s="269"/>
      <c r="K182" s="223"/>
    </row>
    <row r="183" spans="1:11" s="116" customFormat="1" x14ac:dyDescent="0.25">
      <c r="A183" s="53" t="s">
        <v>467</v>
      </c>
      <c r="B183" s="53" t="s">
        <v>16</v>
      </c>
      <c r="C183" s="118" t="s">
        <v>468</v>
      </c>
      <c r="D183" s="101"/>
      <c r="E183" s="100" t="s">
        <v>28</v>
      </c>
      <c r="F183" s="102" t="s">
        <v>33</v>
      </c>
      <c r="G183" s="103">
        <v>6110</v>
      </c>
      <c r="H183" s="103">
        <v>6110</v>
      </c>
      <c r="I183" s="103"/>
      <c r="J183" s="161"/>
      <c r="K183" s="104"/>
    </row>
    <row r="184" spans="1:11" s="116" customFormat="1" x14ac:dyDescent="0.25">
      <c r="A184" s="212" t="s">
        <v>444</v>
      </c>
      <c r="B184" s="212" t="s">
        <v>16</v>
      </c>
      <c r="C184" s="229" t="s">
        <v>469</v>
      </c>
      <c r="D184" s="220"/>
      <c r="E184" s="213" t="s">
        <v>28</v>
      </c>
      <c r="F184" s="221" t="s">
        <v>5</v>
      </c>
      <c r="G184" s="217">
        <v>4960</v>
      </c>
      <c r="H184" s="217">
        <v>34</v>
      </c>
      <c r="I184" s="217"/>
      <c r="J184" s="269"/>
      <c r="K184" s="223"/>
    </row>
    <row r="185" spans="1:11" s="114" customFormat="1" x14ac:dyDescent="0.25">
      <c r="A185" s="53" t="s">
        <v>445</v>
      </c>
      <c r="B185" s="53" t="s">
        <v>16</v>
      </c>
      <c r="C185" s="118" t="s">
        <v>470</v>
      </c>
      <c r="D185" s="101"/>
      <c r="E185" s="100" t="s">
        <v>75</v>
      </c>
      <c r="F185" s="102" t="s">
        <v>5</v>
      </c>
      <c r="G185" s="103">
        <v>5000</v>
      </c>
      <c r="H185" s="103">
        <v>5000</v>
      </c>
      <c r="I185" s="103"/>
      <c r="J185" s="161"/>
      <c r="K185" s="104"/>
    </row>
    <row r="186" spans="1:11" s="114" customFormat="1" x14ac:dyDescent="0.25">
      <c r="A186" s="53" t="s">
        <v>446</v>
      </c>
      <c r="B186" s="53" t="s">
        <v>16</v>
      </c>
      <c r="C186" s="118" t="s">
        <v>471</v>
      </c>
      <c r="D186" s="101"/>
      <c r="E186" s="100" t="s">
        <v>26</v>
      </c>
      <c r="F186" s="102" t="s">
        <v>5</v>
      </c>
      <c r="G186" s="103">
        <v>5013.25</v>
      </c>
      <c r="H186" s="103">
        <v>5013.25</v>
      </c>
      <c r="I186" s="103"/>
      <c r="J186" s="161"/>
      <c r="K186" s="104"/>
    </row>
    <row r="187" spans="1:11" s="116" customFormat="1" x14ac:dyDescent="0.25">
      <c r="A187" s="138" t="s">
        <v>447</v>
      </c>
      <c r="B187" s="138" t="s">
        <v>16</v>
      </c>
      <c r="C187" s="135" t="s">
        <v>472</v>
      </c>
      <c r="D187" s="58"/>
      <c r="E187" s="57" t="s">
        <v>124</v>
      </c>
      <c r="F187" s="93" t="s">
        <v>33</v>
      </c>
      <c r="G187" s="59">
        <v>16800</v>
      </c>
      <c r="H187" s="59">
        <v>0</v>
      </c>
      <c r="I187" s="59"/>
      <c r="J187" s="155"/>
      <c r="K187" s="61"/>
    </row>
    <row r="188" spans="1:11" s="116" customFormat="1" ht="30" x14ac:dyDescent="0.25">
      <c r="A188" s="299" t="s">
        <v>448</v>
      </c>
      <c r="B188" s="299" t="s">
        <v>16</v>
      </c>
      <c r="C188" s="68" t="s">
        <v>473</v>
      </c>
      <c r="D188" s="300"/>
      <c r="E188" s="301" t="s">
        <v>124</v>
      </c>
      <c r="F188" s="302" t="s">
        <v>33</v>
      </c>
      <c r="G188" s="303">
        <v>17250</v>
      </c>
      <c r="H188" s="303">
        <v>0</v>
      </c>
      <c r="I188" s="303"/>
      <c r="J188" s="304"/>
      <c r="K188" s="305"/>
    </row>
    <row r="189" spans="1:11" s="116" customFormat="1" x14ac:dyDescent="0.25">
      <c r="A189" s="138" t="s">
        <v>449</v>
      </c>
      <c r="B189" s="138" t="s">
        <v>16</v>
      </c>
      <c r="C189" s="135" t="s">
        <v>474</v>
      </c>
      <c r="D189" s="58"/>
      <c r="E189" s="57" t="s">
        <v>124</v>
      </c>
      <c r="F189" s="93" t="s">
        <v>33</v>
      </c>
      <c r="G189" s="59">
        <v>34350</v>
      </c>
      <c r="H189" s="59">
        <v>0</v>
      </c>
      <c r="I189" s="59"/>
      <c r="J189" s="155"/>
      <c r="K189" s="61"/>
    </row>
    <row r="190" spans="1:11" s="116" customFormat="1" x14ac:dyDescent="0.25">
      <c r="A190" s="138" t="s">
        <v>450</v>
      </c>
      <c r="B190" s="138" t="s">
        <v>16</v>
      </c>
      <c r="C190" s="135" t="s">
        <v>475</v>
      </c>
      <c r="D190" s="58"/>
      <c r="E190" s="57" t="s">
        <v>124</v>
      </c>
      <c r="F190" s="93" t="s">
        <v>33</v>
      </c>
      <c r="G190" s="59">
        <v>13125</v>
      </c>
      <c r="H190" s="59">
        <v>0</v>
      </c>
      <c r="I190" s="59"/>
      <c r="J190" s="155"/>
      <c r="K190" s="61"/>
    </row>
    <row r="191" spans="1:11" s="116" customFormat="1" x14ac:dyDescent="0.25">
      <c r="A191" s="212" t="s">
        <v>451</v>
      </c>
      <c r="B191" s="212" t="s">
        <v>16</v>
      </c>
      <c r="C191" s="229" t="s">
        <v>476</v>
      </c>
      <c r="D191" s="220"/>
      <c r="E191" s="213" t="s">
        <v>30</v>
      </c>
      <c r="F191" s="221" t="s">
        <v>5</v>
      </c>
      <c r="G191" s="217">
        <v>50000</v>
      </c>
      <c r="H191" s="217">
        <v>0</v>
      </c>
      <c r="I191" s="217"/>
      <c r="J191" s="269"/>
      <c r="K191" s="223"/>
    </row>
    <row r="192" spans="1:11" s="116" customFormat="1" ht="30" x14ac:dyDescent="0.25">
      <c r="A192" s="299" t="s">
        <v>452</v>
      </c>
      <c r="B192" s="299" t="s">
        <v>16</v>
      </c>
      <c r="C192" s="68" t="s">
        <v>477</v>
      </c>
      <c r="D192" s="300"/>
      <c r="E192" s="301" t="s">
        <v>124</v>
      </c>
      <c r="F192" s="302" t="s">
        <v>33</v>
      </c>
      <c r="G192" s="303">
        <v>30075</v>
      </c>
      <c r="H192" s="303">
        <v>0</v>
      </c>
      <c r="I192" s="303"/>
      <c r="J192" s="304"/>
      <c r="K192" s="305"/>
    </row>
    <row r="193" spans="1:11" s="116" customFormat="1" x14ac:dyDescent="0.25">
      <c r="A193" s="138" t="s">
        <v>453</v>
      </c>
      <c r="B193" s="138" t="s">
        <v>16</v>
      </c>
      <c r="C193" s="135" t="s">
        <v>478</v>
      </c>
      <c r="D193" s="58"/>
      <c r="E193" s="57" t="s">
        <v>124</v>
      </c>
      <c r="F193" s="93" t="s">
        <v>33</v>
      </c>
      <c r="G193" s="59">
        <v>60000</v>
      </c>
      <c r="H193" s="59">
        <v>0</v>
      </c>
      <c r="I193" s="59"/>
      <c r="J193" s="155"/>
      <c r="K193" s="61"/>
    </row>
    <row r="194" spans="1:11" s="116" customFormat="1" x14ac:dyDescent="0.25">
      <c r="A194" s="138" t="s">
        <v>454</v>
      </c>
      <c r="B194" s="138" t="s">
        <v>16</v>
      </c>
      <c r="C194" s="135" t="s">
        <v>479</v>
      </c>
      <c r="D194" s="58"/>
      <c r="E194" s="57" t="s">
        <v>124</v>
      </c>
      <c r="F194" s="93" t="s">
        <v>33</v>
      </c>
      <c r="G194" s="59">
        <v>80000</v>
      </c>
      <c r="H194" s="59">
        <v>0</v>
      </c>
      <c r="I194" s="59"/>
      <c r="J194" s="155"/>
      <c r="K194" s="61"/>
    </row>
    <row r="195" spans="1:11" s="116" customFormat="1" x14ac:dyDescent="0.25">
      <c r="A195" s="138" t="s">
        <v>455</v>
      </c>
      <c r="B195" s="138" t="s">
        <v>16</v>
      </c>
      <c r="C195" s="135" t="s">
        <v>480</v>
      </c>
      <c r="D195" s="58"/>
      <c r="E195" s="57" t="s">
        <v>124</v>
      </c>
      <c r="F195" s="93" t="s">
        <v>33</v>
      </c>
      <c r="G195" s="59">
        <v>27750</v>
      </c>
      <c r="H195" s="59">
        <v>0</v>
      </c>
      <c r="I195" s="59"/>
      <c r="J195" s="155"/>
      <c r="K195" s="61"/>
    </row>
    <row r="196" spans="1:11" s="116" customFormat="1" x14ac:dyDescent="0.25">
      <c r="A196" s="138" t="s">
        <v>456</v>
      </c>
      <c r="B196" s="138" t="s">
        <v>16</v>
      </c>
      <c r="C196" s="135" t="s">
        <v>481</v>
      </c>
      <c r="D196" s="58"/>
      <c r="E196" s="57" t="s">
        <v>124</v>
      </c>
      <c r="F196" s="93" t="s">
        <v>33</v>
      </c>
      <c r="G196" s="59">
        <v>51300</v>
      </c>
      <c r="H196" s="59"/>
      <c r="I196" s="59"/>
      <c r="J196" s="155"/>
      <c r="K196" s="61"/>
    </row>
    <row r="197" spans="1:11" s="116" customFormat="1" x14ac:dyDescent="0.25">
      <c r="A197" s="138" t="s">
        <v>457</v>
      </c>
      <c r="B197" s="138" t="s">
        <v>16</v>
      </c>
      <c r="C197" s="135" t="s">
        <v>482</v>
      </c>
      <c r="D197" s="58"/>
      <c r="E197" s="57" t="s">
        <v>124</v>
      </c>
      <c r="F197" s="93" t="s">
        <v>33</v>
      </c>
      <c r="G197" s="59">
        <v>80685</v>
      </c>
      <c r="H197" s="59">
        <v>0</v>
      </c>
      <c r="I197" s="59"/>
      <c r="J197" s="155"/>
      <c r="K197" s="61"/>
    </row>
    <row r="198" spans="1:11" s="116" customFormat="1" x14ac:dyDescent="0.25">
      <c r="A198" s="138" t="s">
        <v>458</v>
      </c>
      <c r="B198" s="138" t="s">
        <v>16</v>
      </c>
      <c r="C198" s="135" t="s">
        <v>483</v>
      </c>
      <c r="D198" s="58"/>
      <c r="E198" s="57" t="s">
        <v>124</v>
      </c>
      <c r="F198" s="93" t="s">
        <v>33</v>
      </c>
      <c r="G198" s="59">
        <v>47880</v>
      </c>
      <c r="H198" s="59">
        <v>0</v>
      </c>
      <c r="I198" s="59"/>
      <c r="J198" s="155"/>
      <c r="K198" s="61"/>
    </row>
    <row r="199" spans="1:11" s="116" customFormat="1" x14ac:dyDescent="0.25">
      <c r="A199" s="156" t="s">
        <v>459</v>
      </c>
      <c r="B199" s="156" t="s">
        <v>16</v>
      </c>
      <c r="C199" s="130" t="s">
        <v>484</v>
      </c>
      <c r="D199" s="31"/>
      <c r="E199" s="12"/>
      <c r="F199" s="92"/>
      <c r="G199" s="13">
        <v>0</v>
      </c>
      <c r="H199" s="13">
        <v>0</v>
      </c>
      <c r="I199" s="13"/>
      <c r="J199" s="157"/>
      <c r="K199" s="43"/>
    </row>
    <row r="200" spans="1:11" s="116" customFormat="1" x14ac:dyDescent="0.25">
      <c r="A200" s="156" t="s">
        <v>460</v>
      </c>
      <c r="B200" s="156" t="s">
        <v>16</v>
      </c>
      <c r="C200" s="130" t="s">
        <v>485</v>
      </c>
      <c r="D200" s="31"/>
      <c r="E200" s="12"/>
      <c r="F200" s="92"/>
      <c r="G200" s="13">
        <v>0</v>
      </c>
      <c r="H200" s="13">
        <v>0</v>
      </c>
      <c r="I200" s="13"/>
      <c r="J200" s="157"/>
      <c r="K200" s="43"/>
    </row>
    <row r="201" spans="1:11" s="116" customFormat="1" x14ac:dyDescent="0.25">
      <c r="A201" s="212" t="s">
        <v>461</v>
      </c>
      <c r="B201" s="212" t="s">
        <v>16</v>
      </c>
      <c r="C201" s="229" t="s">
        <v>486</v>
      </c>
      <c r="D201" s="220"/>
      <c r="E201" s="213" t="s">
        <v>29</v>
      </c>
      <c r="F201" s="221" t="s">
        <v>5</v>
      </c>
      <c r="G201" s="217">
        <v>2000</v>
      </c>
      <c r="H201" s="217">
        <v>0</v>
      </c>
      <c r="I201" s="217"/>
      <c r="J201" s="269"/>
      <c r="K201" s="223"/>
    </row>
    <row r="202" spans="1:11" s="116" customFormat="1" x14ac:dyDescent="0.25">
      <c r="A202" s="212" t="s">
        <v>462</v>
      </c>
      <c r="B202" s="212" t="s">
        <v>16</v>
      </c>
      <c r="C202" s="229" t="s">
        <v>487</v>
      </c>
      <c r="D202" s="220"/>
      <c r="E202" s="213" t="s">
        <v>29</v>
      </c>
      <c r="F202" s="221" t="s">
        <v>33</v>
      </c>
      <c r="G202" s="217">
        <v>17925</v>
      </c>
      <c r="H202" s="217">
        <v>0</v>
      </c>
      <c r="I202" s="217"/>
      <c r="J202" s="269"/>
      <c r="K202" s="223"/>
    </row>
    <row r="203" spans="1:11" s="116" customFormat="1" x14ac:dyDescent="0.25">
      <c r="A203" s="212" t="s">
        <v>463</v>
      </c>
      <c r="B203" s="212" t="s">
        <v>16</v>
      </c>
      <c r="C203" s="229" t="s">
        <v>488</v>
      </c>
      <c r="D203" s="220"/>
      <c r="E203" s="213" t="s">
        <v>103</v>
      </c>
      <c r="F203" s="221" t="s">
        <v>5</v>
      </c>
      <c r="G203" s="217">
        <v>4727.3900000000003</v>
      </c>
      <c r="H203" s="217">
        <v>3942.6</v>
      </c>
      <c r="I203" s="217"/>
      <c r="J203" s="269"/>
      <c r="K203" s="223"/>
    </row>
    <row r="204" spans="1:11" s="116" customFormat="1" x14ac:dyDescent="0.25">
      <c r="A204" s="212" t="s">
        <v>464</v>
      </c>
      <c r="B204" s="212" t="s">
        <v>16</v>
      </c>
      <c r="C204" s="229" t="s">
        <v>489</v>
      </c>
      <c r="D204" s="220"/>
      <c r="E204" s="213" t="s">
        <v>81</v>
      </c>
      <c r="F204" s="221" t="s">
        <v>5</v>
      </c>
      <c r="G204" s="217">
        <v>83270</v>
      </c>
      <c r="H204" s="217">
        <v>0</v>
      </c>
      <c r="I204" s="217"/>
      <c r="J204" s="269"/>
      <c r="K204" s="223"/>
    </row>
    <row r="205" spans="1:11" s="116" customFormat="1" x14ac:dyDescent="0.25">
      <c r="A205" s="156" t="s">
        <v>465</v>
      </c>
      <c r="B205" s="156" t="s">
        <v>16</v>
      </c>
      <c r="C205" s="130" t="s">
        <v>490</v>
      </c>
      <c r="D205" s="31"/>
      <c r="E205" s="12"/>
      <c r="F205" s="92"/>
      <c r="G205" s="13">
        <v>0</v>
      </c>
      <c r="H205" s="13">
        <v>0</v>
      </c>
      <c r="I205" s="13"/>
      <c r="J205" s="157"/>
      <c r="K205" s="43"/>
    </row>
    <row r="206" spans="1:11" s="116" customFormat="1" x14ac:dyDescent="0.25">
      <c r="A206" s="287" t="s">
        <v>466</v>
      </c>
      <c r="B206" s="287" t="s">
        <v>16</v>
      </c>
      <c r="C206" s="288" t="s">
        <v>491</v>
      </c>
      <c r="D206" s="289"/>
      <c r="E206" s="290" t="s">
        <v>98</v>
      </c>
      <c r="F206" s="291" t="s">
        <v>33</v>
      </c>
      <c r="G206" s="292">
        <v>17992.05</v>
      </c>
      <c r="H206" s="292">
        <v>2207.0500000000002</v>
      </c>
      <c r="I206" s="292"/>
      <c r="J206" s="293"/>
      <c r="K206" s="294"/>
    </row>
    <row r="207" spans="1:11" s="10" customFormat="1" x14ac:dyDescent="0.25">
      <c r="A207" s="212" t="s">
        <v>295</v>
      </c>
      <c r="B207" s="212" t="s">
        <v>14</v>
      </c>
      <c r="C207" s="213" t="s">
        <v>39</v>
      </c>
      <c r="D207" s="220"/>
      <c r="E207" s="213" t="s">
        <v>29</v>
      </c>
      <c r="F207" s="221" t="s">
        <v>5</v>
      </c>
      <c r="G207" s="217">
        <v>30110.87</v>
      </c>
      <c r="H207" s="217">
        <v>23497.26</v>
      </c>
      <c r="I207" s="217"/>
      <c r="J207" s="222"/>
      <c r="K207" s="223"/>
    </row>
    <row r="208" spans="1:11" s="144" customFormat="1" x14ac:dyDescent="0.25">
      <c r="A208" s="53" t="s">
        <v>296</v>
      </c>
      <c r="B208" s="53" t="s">
        <v>14</v>
      </c>
      <c r="C208" s="100" t="s">
        <v>44</v>
      </c>
      <c r="D208" s="101"/>
      <c r="E208" s="100" t="s">
        <v>30</v>
      </c>
      <c r="F208" s="102" t="s">
        <v>5</v>
      </c>
      <c r="G208" s="103">
        <v>16326.19</v>
      </c>
      <c r="H208" s="103">
        <v>16326.19</v>
      </c>
      <c r="I208" s="103"/>
      <c r="J208" s="106"/>
      <c r="K208" s="104"/>
    </row>
    <row r="209" spans="1:11" s="10" customFormat="1" x14ac:dyDescent="0.25">
      <c r="A209" s="77" t="s">
        <v>297</v>
      </c>
      <c r="B209" s="53" t="s">
        <v>14</v>
      </c>
      <c r="C209" s="100" t="s">
        <v>92</v>
      </c>
      <c r="D209" s="101"/>
      <c r="E209" s="100" t="s">
        <v>105</v>
      </c>
      <c r="F209" s="102" t="s">
        <v>5</v>
      </c>
      <c r="G209" s="103">
        <v>7919.7</v>
      </c>
      <c r="H209" s="103">
        <v>7919.7</v>
      </c>
      <c r="I209" s="77"/>
      <c r="J209" s="106"/>
      <c r="K209" s="77"/>
    </row>
    <row r="210" spans="1:11" s="10" customFormat="1" x14ac:dyDescent="0.25">
      <c r="A210" s="222" t="s">
        <v>298</v>
      </c>
      <c r="B210" s="212" t="s">
        <v>14</v>
      </c>
      <c r="C210" s="248" t="s">
        <v>93</v>
      </c>
      <c r="D210" s="220"/>
      <c r="E210" s="213" t="s">
        <v>26</v>
      </c>
      <c r="F210" s="221" t="s">
        <v>5</v>
      </c>
      <c r="G210" s="217">
        <v>36140.339999999997</v>
      </c>
      <c r="H210" s="217">
        <v>35039.33</v>
      </c>
      <c r="I210" s="222"/>
      <c r="J210" s="224"/>
      <c r="K210" s="222"/>
    </row>
    <row r="211" spans="1:11" s="144" customFormat="1" x14ac:dyDescent="0.25">
      <c r="A211" s="156" t="s">
        <v>299</v>
      </c>
      <c r="B211" s="156" t="s">
        <v>14</v>
      </c>
      <c r="C211" s="204" t="s">
        <v>94</v>
      </c>
      <c r="D211" s="31"/>
      <c r="E211" s="12" t="s">
        <v>105</v>
      </c>
      <c r="F211" s="92" t="s">
        <v>5</v>
      </c>
      <c r="G211" s="13">
        <v>0</v>
      </c>
      <c r="H211" s="13">
        <v>0</v>
      </c>
      <c r="I211" s="13"/>
      <c r="J211" s="55"/>
      <c r="K211" s="43"/>
    </row>
    <row r="212" spans="1:11" s="10" customFormat="1" x14ac:dyDescent="0.25">
      <c r="A212" s="53" t="s">
        <v>300</v>
      </c>
      <c r="B212" s="53" t="s">
        <v>14</v>
      </c>
      <c r="C212" s="126" t="s">
        <v>95</v>
      </c>
      <c r="D212" s="101"/>
      <c r="E212" s="100" t="s">
        <v>30</v>
      </c>
      <c r="F212" s="102" t="s">
        <v>33</v>
      </c>
      <c r="G212" s="103">
        <v>18000</v>
      </c>
      <c r="H212" s="103">
        <v>18000</v>
      </c>
      <c r="I212" s="103"/>
      <c r="J212" s="106"/>
      <c r="K212" s="104"/>
    </row>
    <row r="213" spans="1:11" s="144" customFormat="1" x14ac:dyDescent="0.25">
      <c r="A213" s="53" t="s">
        <v>301</v>
      </c>
      <c r="B213" s="53" t="s">
        <v>14</v>
      </c>
      <c r="C213" s="126" t="s">
        <v>96</v>
      </c>
      <c r="D213" s="101"/>
      <c r="E213" s="100" t="s">
        <v>124</v>
      </c>
      <c r="F213" s="102" t="s">
        <v>33</v>
      </c>
      <c r="G213" s="103">
        <v>1805.09</v>
      </c>
      <c r="H213" s="103">
        <v>1805.09</v>
      </c>
      <c r="I213" s="103"/>
      <c r="J213" s="106"/>
      <c r="K213" s="104"/>
    </row>
    <row r="214" spans="1:11" s="144" customFormat="1" ht="30" x14ac:dyDescent="0.25">
      <c r="A214" s="270" t="s">
        <v>302</v>
      </c>
      <c r="B214" s="270" t="s">
        <v>14</v>
      </c>
      <c r="C214" s="227" t="s">
        <v>97</v>
      </c>
      <c r="D214" s="272"/>
      <c r="E214" s="273" t="s">
        <v>28</v>
      </c>
      <c r="F214" s="274" t="s">
        <v>5</v>
      </c>
      <c r="G214" s="275">
        <v>1800</v>
      </c>
      <c r="H214" s="275">
        <v>0</v>
      </c>
      <c r="I214" s="275"/>
      <c r="J214" s="298"/>
      <c r="K214" s="276"/>
    </row>
    <row r="215" spans="1:11" s="115" customFormat="1" x14ac:dyDescent="0.25">
      <c r="A215" s="53" t="s">
        <v>303</v>
      </c>
      <c r="B215" s="53" t="s">
        <v>14</v>
      </c>
      <c r="C215" s="126" t="s">
        <v>282</v>
      </c>
      <c r="D215" s="101"/>
      <c r="E215" s="100" t="s">
        <v>69</v>
      </c>
      <c r="F215" s="102" t="s">
        <v>5</v>
      </c>
      <c r="G215" s="103">
        <v>5715.8</v>
      </c>
      <c r="H215" s="103">
        <v>5715.8</v>
      </c>
      <c r="I215" s="103"/>
      <c r="J215" s="106"/>
      <c r="K215" s="104"/>
    </row>
    <row r="216" spans="1:11" s="144" customFormat="1" x14ac:dyDescent="0.25">
      <c r="A216" s="53" t="s">
        <v>304</v>
      </c>
      <c r="B216" s="53" t="s">
        <v>14</v>
      </c>
      <c r="C216" s="126" t="s">
        <v>283</v>
      </c>
      <c r="D216" s="101"/>
      <c r="E216" s="100" t="s">
        <v>26</v>
      </c>
      <c r="F216" s="102" t="s">
        <v>5</v>
      </c>
      <c r="G216" s="103">
        <v>1453.58</v>
      </c>
      <c r="H216" s="103">
        <v>1453.58</v>
      </c>
      <c r="I216" s="103"/>
      <c r="J216" s="106"/>
      <c r="K216" s="104"/>
    </row>
    <row r="217" spans="1:11" s="144" customFormat="1" x14ac:dyDescent="0.25">
      <c r="A217" s="212" t="s">
        <v>305</v>
      </c>
      <c r="B217" s="212" t="s">
        <v>14</v>
      </c>
      <c r="C217" s="248" t="s">
        <v>284</v>
      </c>
      <c r="D217" s="222"/>
      <c r="E217" s="213" t="s">
        <v>105</v>
      </c>
      <c r="F217" s="221" t="s">
        <v>5</v>
      </c>
      <c r="G217" s="240">
        <v>428.9</v>
      </c>
      <c r="H217" s="250">
        <v>0</v>
      </c>
      <c r="I217" s="217"/>
      <c r="J217" s="224"/>
      <c r="K217" s="223"/>
    </row>
    <row r="218" spans="1:11" s="144" customFormat="1" x14ac:dyDescent="0.25">
      <c r="A218" s="53" t="s">
        <v>306</v>
      </c>
      <c r="B218" s="53" t="s">
        <v>14</v>
      </c>
      <c r="C218" s="100" t="s">
        <v>94</v>
      </c>
      <c r="D218" s="77"/>
      <c r="E218" s="100" t="s">
        <v>105</v>
      </c>
      <c r="F218" s="102" t="s">
        <v>5</v>
      </c>
      <c r="G218" s="141">
        <v>50000</v>
      </c>
      <c r="H218" s="151">
        <v>50000</v>
      </c>
      <c r="I218" s="103"/>
      <c r="J218" s="106"/>
      <c r="K218" s="104"/>
    </row>
    <row r="219" spans="1:11" s="144" customFormat="1" x14ac:dyDescent="0.25">
      <c r="A219" s="53" t="s">
        <v>307</v>
      </c>
      <c r="B219" s="53" t="s">
        <v>14</v>
      </c>
      <c r="C219" s="126" t="s">
        <v>285</v>
      </c>
      <c r="D219" s="77"/>
      <c r="E219" s="100" t="s">
        <v>81</v>
      </c>
      <c r="F219" s="102" t="s">
        <v>5</v>
      </c>
      <c r="G219" s="141">
        <v>50000</v>
      </c>
      <c r="H219" s="151">
        <v>50000</v>
      </c>
      <c r="I219" s="103"/>
      <c r="J219" s="106"/>
      <c r="K219" s="104"/>
    </row>
    <row r="220" spans="1:11" s="10" customFormat="1" x14ac:dyDescent="0.25">
      <c r="A220" s="53" t="s">
        <v>308</v>
      </c>
      <c r="B220" s="53" t="s">
        <v>14</v>
      </c>
      <c r="C220" s="126" t="s">
        <v>286</v>
      </c>
      <c r="D220" s="77"/>
      <c r="E220" s="100" t="s">
        <v>28</v>
      </c>
      <c r="F220" s="102" t="s">
        <v>5</v>
      </c>
      <c r="G220" s="141">
        <v>30000</v>
      </c>
      <c r="H220" s="151">
        <v>30000</v>
      </c>
      <c r="I220" s="103"/>
      <c r="J220" s="106"/>
      <c r="K220" s="104"/>
    </row>
    <row r="221" spans="1:11" s="144" customFormat="1" x14ac:dyDescent="0.25">
      <c r="A221" s="212" t="s">
        <v>309</v>
      </c>
      <c r="B221" s="212" t="s">
        <v>14</v>
      </c>
      <c r="C221" s="248" t="s">
        <v>287</v>
      </c>
      <c r="D221" s="220"/>
      <c r="E221" s="213" t="s">
        <v>28</v>
      </c>
      <c r="F221" s="221" t="s">
        <v>33</v>
      </c>
      <c r="G221" s="217">
        <v>25000</v>
      </c>
      <c r="H221" s="217">
        <v>0</v>
      </c>
      <c r="I221" s="217"/>
      <c r="J221" s="224"/>
      <c r="K221" s="223"/>
    </row>
    <row r="222" spans="1:11" s="144" customFormat="1" x14ac:dyDescent="0.25">
      <c r="A222" s="53" t="s">
        <v>310</v>
      </c>
      <c r="B222" s="53" t="s">
        <v>14</v>
      </c>
      <c r="C222" s="126" t="s">
        <v>288</v>
      </c>
      <c r="D222" s="101"/>
      <c r="E222" s="100" t="s">
        <v>105</v>
      </c>
      <c r="F222" s="102" t="s">
        <v>5</v>
      </c>
      <c r="G222" s="103">
        <v>5000</v>
      </c>
      <c r="H222" s="103">
        <v>5000</v>
      </c>
      <c r="I222" s="103"/>
      <c r="J222" s="106"/>
      <c r="K222" s="104"/>
    </row>
    <row r="223" spans="1:11" s="144" customFormat="1" x14ac:dyDescent="0.25">
      <c r="A223" s="53" t="s">
        <v>311</v>
      </c>
      <c r="B223" s="53" t="s">
        <v>14</v>
      </c>
      <c r="C223" s="126" t="s">
        <v>292</v>
      </c>
      <c r="D223" s="101"/>
      <c r="E223" s="100" t="s">
        <v>28</v>
      </c>
      <c r="F223" s="102" t="s">
        <v>5</v>
      </c>
      <c r="G223" s="103">
        <v>16000</v>
      </c>
      <c r="H223" s="103">
        <v>16000</v>
      </c>
      <c r="I223" s="103"/>
      <c r="J223" s="106"/>
      <c r="K223" s="104"/>
    </row>
    <row r="224" spans="1:11" s="144" customFormat="1" x14ac:dyDescent="0.25">
      <c r="A224" s="53" t="s">
        <v>312</v>
      </c>
      <c r="B224" s="53" t="s">
        <v>14</v>
      </c>
      <c r="C224" s="126" t="s">
        <v>293</v>
      </c>
      <c r="D224" s="101"/>
      <c r="E224" s="100" t="s">
        <v>28</v>
      </c>
      <c r="F224" s="102" t="s">
        <v>5</v>
      </c>
      <c r="G224" s="103">
        <v>8000</v>
      </c>
      <c r="H224" s="103">
        <v>8000</v>
      </c>
      <c r="I224" s="103"/>
      <c r="J224" s="106"/>
      <c r="K224" s="104"/>
    </row>
    <row r="225" spans="1:11" s="144" customFormat="1" x14ac:dyDescent="0.25">
      <c r="A225" s="212" t="s">
        <v>313</v>
      </c>
      <c r="B225" s="212" t="s">
        <v>14</v>
      </c>
      <c r="C225" s="248" t="s">
        <v>289</v>
      </c>
      <c r="D225" s="222"/>
      <c r="E225" s="213" t="s">
        <v>26</v>
      </c>
      <c r="F225" s="221" t="s">
        <v>5</v>
      </c>
      <c r="G225" s="240">
        <v>40528.68</v>
      </c>
      <c r="H225" s="252">
        <v>37883.51</v>
      </c>
      <c r="I225" s="217"/>
      <c r="J225" s="224"/>
      <c r="K225" s="223"/>
    </row>
    <row r="226" spans="1:11" s="144" customFormat="1" x14ac:dyDescent="0.25">
      <c r="A226" s="53" t="s">
        <v>314</v>
      </c>
      <c r="B226" s="53" t="s">
        <v>14</v>
      </c>
      <c r="C226" s="126" t="s">
        <v>290</v>
      </c>
      <c r="D226" s="101"/>
      <c r="E226" s="100" t="s">
        <v>76</v>
      </c>
      <c r="F226" s="102" t="s">
        <v>5</v>
      </c>
      <c r="G226" s="103">
        <v>5000</v>
      </c>
      <c r="H226" s="103">
        <v>5000</v>
      </c>
      <c r="I226" s="103"/>
      <c r="J226" s="106"/>
      <c r="K226" s="104"/>
    </row>
    <row r="227" spans="1:11" s="144" customFormat="1" x14ac:dyDescent="0.25">
      <c r="A227" s="138" t="s">
        <v>315</v>
      </c>
      <c r="B227" s="138" t="s">
        <v>14</v>
      </c>
      <c r="C227" s="67" t="s">
        <v>294</v>
      </c>
      <c r="D227" s="60"/>
      <c r="E227" s="57" t="s">
        <v>124</v>
      </c>
      <c r="F227" s="93" t="s">
        <v>33</v>
      </c>
      <c r="G227" s="84">
        <v>400000</v>
      </c>
      <c r="H227" s="163">
        <v>0</v>
      </c>
      <c r="I227" s="59"/>
      <c r="J227" s="62"/>
      <c r="K227" s="61"/>
    </row>
    <row r="228" spans="1:11" s="144" customFormat="1" x14ac:dyDescent="0.25">
      <c r="A228" s="138" t="s">
        <v>316</v>
      </c>
      <c r="B228" s="138" t="s">
        <v>14</v>
      </c>
      <c r="C228" s="67" t="s">
        <v>291</v>
      </c>
      <c r="D228" s="58"/>
      <c r="E228" s="57" t="s">
        <v>124</v>
      </c>
      <c r="F228" s="93" t="s">
        <v>33</v>
      </c>
      <c r="G228" s="59">
        <v>100000</v>
      </c>
      <c r="H228" s="59">
        <v>0</v>
      </c>
      <c r="I228" s="59"/>
      <c r="J228" s="62"/>
      <c r="K228" s="61"/>
    </row>
    <row r="229" spans="1:11" s="144" customFormat="1" x14ac:dyDescent="0.25">
      <c r="A229" s="212" t="s">
        <v>554</v>
      </c>
      <c r="B229" s="245" t="s">
        <v>14</v>
      </c>
      <c r="C229" s="239" t="s">
        <v>556</v>
      </c>
      <c r="D229" s="220"/>
      <c r="E229" s="213" t="s">
        <v>76</v>
      </c>
      <c r="F229" s="221" t="s">
        <v>5</v>
      </c>
      <c r="G229" s="217">
        <v>2500</v>
      </c>
      <c r="H229" s="217">
        <v>0</v>
      </c>
      <c r="I229" s="217"/>
      <c r="J229" s="224"/>
      <c r="K229" s="223"/>
    </row>
    <row r="230" spans="1:11" s="144" customFormat="1" x14ac:dyDescent="0.25">
      <c r="A230" s="212" t="s">
        <v>555</v>
      </c>
      <c r="B230" s="245" t="s">
        <v>14</v>
      </c>
      <c r="C230" s="239" t="s">
        <v>557</v>
      </c>
      <c r="D230" s="220"/>
      <c r="E230" s="213" t="s">
        <v>124</v>
      </c>
      <c r="F230" s="221" t="s">
        <v>5</v>
      </c>
      <c r="G230" s="217">
        <v>2857.24</v>
      </c>
      <c r="H230" s="217">
        <v>0</v>
      </c>
      <c r="I230" s="217"/>
      <c r="J230" s="224"/>
      <c r="K230" s="223"/>
    </row>
    <row r="231" spans="1:11" s="10" customFormat="1" x14ac:dyDescent="0.25">
      <c r="A231" s="53" t="s">
        <v>317</v>
      </c>
      <c r="B231" s="53" t="s">
        <v>20</v>
      </c>
      <c r="C231" s="117" t="s">
        <v>99</v>
      </c>
      <c r="D231" s="101"/>
      <c r="E231" s="100" t="s">
        <v>27</v>
      </c>
      <c r="F231" s="102" t="s">
        <v>5</v>
      </c>
      <c r="G231" s="103">
        <v>400</v>
      </c>
      <c r="H231" s="103">
        <v>400</v>
      </c>
      <c r="I231" s="103"/>
      <c r="J231" s="106"/>
      <c r="K231" s="104"/>
    </row>
    <row r="232" spans="1:11" s="10" customFormat="1" x14ac:dyDescent="0.25">
      <c r="A232" s="53" t="s">
        <v>318</v>
      </c>
      <c r="B232" s="53" t="s">
        <v>20</v>
      </c>
      <c r="C232" s="117" t="s">
        <v>100</v>
      </c>
      <c r="D232" s="101"/>
      <c r="E232" s="100" t="s">
        <v>27</v>
      </c>
      <c r="F232" s="102" t="s">
        <v>5</v>
      </c>
      <c r="G232" s="103">
        <v>400</v>
      </c>
      <c r="H232" s="103">
        <v>400</v>
      </c>
      <c r="I232" s="103"/>
      <c r="J232" s="106"/>
      <c r="K232" s="104"/>
    </row>
    <row r="233" spans="1:11" s="144" customFormat="1" x14ac:dyDescent="0.25">
      <c r="A233" s="212" t="s">
        <v>493</v>
      </c>
      <c r="B233" s="212" t="s">
        <v>20</v>
      </c>
      <c r="C233" s="244" t="s">
        <v>509</v>
      </c>
      <c r="D233" s="220"/>
      <c r="E233" s="213" t="s">
        <v>28</v>
      </c>
      <c r="F233" s="221" t="s">
        <v>33</v>
      </c>
      <c r="G233" s="217">
        <v>25000</v>
      </c>
      <c r="H233" s="217">
        <v>0</v>
      </c>
      <c r="I233" s="217"/>
      <c r="J233" s="224"/>
      <c r="K233" s="223"/>
    </row>
    <row r="234" spans="1:11" s="144" customFormat="1" x14ac:dyDescent="0.25">
      <c r="A234" s="169" t="s">
        <v>494</v>
      </c>
      <c r="B234" s="169" t="s">
        <v>20</v>
      </c>
      <c r="C234" s="205" t="s">
        <v>510</v>
      </c>
      <c r="D234" s="171"/>
      <c r="E234" s="170" t="s">
        <v>28</v>
      </c>
      <c r="F234" s="173" t="s">
        <v>33</v>
      </c>
      <c r="G234" s="174">
        <v>200000</v>
      </c>
      <c r="H234" s="174">
        <v>200000</v>
      </c>
      <c r="I234" s="174"/>
      <c r="J234" s="175"/>
      <c r="K234" s="176"/>
    </row>
    <row r="235" spans="1:11" s="144" customFormat="1" x14ac:dyDescent="0.25">
      <c r="A235" s="212" t="s">
        <v>495</v>
      </c>
      <c r="B235" s="212" t="s">
        <v>20</v>
      </c>
      <c r="C235" s="227" t="s">
        <v>511</v>
      </c>
      <c r="D235" s="220"/>
      <c r="E235" s="213" t="s">
        <v>124</v>
      </c>
      <c r="F235" s="221" t="s">
        <v>5</v>
      </c>
      <c r="G235" s="217">
        <v>487.08</v>
      </c>
      <c r="H235" s="217">
        <v>0</v>
      </c>
      <c r="I235" s="217"/>
      <c r="J235" s="224"/>
      <c r="K235" s="223"/>
    </row>
    <row r="236" spans="1:11" s="144" customFormat="1" x14ac:dyDescent="0.25">
      <c r="A236" s="212" t="s">
        <v>496</v>
      </c>
      <c r="B236" s="212" t="s">
        <v>20</v>
      </c>
      <c r="C236" s="244" t="s">
        <v>512</v>
      </c>
      <c r="D236" s="220"/>
      <c r="E236" s="213" t="s">
        <v>30</v>
      </c>
      <c r="F236" s="221" t="s">
        <v>5</v>
      </c>
      <c r="G236" s="217">
        <v>23538.799999999999</v>
      </c>
      <c r="H236" s="217">
        <v>18163.87</v>
      </c>
      <c r="I236" s="217"/>
      <c r="J236" s="224"/>
      <c r="K236" s="223"/>
    </row>
    <row r="237" spans="1:11" s="10" customFormat="1" x14ac:dyDescent="0.25">
      <c r="A237" s="138" t="s">
        <v>497</v>
      </c>
      <c r="B237" s="138" t="s">
        <v>20</v>
      </c>
      <c r="C237" s="162" t="s">
        <v>513</v>
      </c>
      <c r="D237" s="58"/>
      <c r="E237" s="57" t="s">
        <v>124</v>
      </c>
      <c r="F237" s="93" t="s">
        <v>33</v>
      </c>
      <c r="G237" s="59">
        <v>4320</v>
      </c>
      <c r="H237" s="59">
        <v>0</v>
      </c>
      <c r="I237" s="59"/>
      <c r="J237" s="62"/>
      <c r="K237" s="61"/>
    </row>
    <row r="238" spans="1:11" s="10" customFormat="1" x14ac:dyDescent="0.25">
      <c r="A238" s="138" t="s">
        <v>498</v>
      </c>
      <c r="B238" s="138" t="s">
        <v>20</v>
      </c>
      <c r="C238" s="162" t="s">
        <v>514</v>
      </c>
      <c r="D238" s="58"/>
      <c r="E238" s="57" t="s">
        <v>124</v>
      </c>
      <c r="F238" s="93" t="s">
        <v>33</v>
      </c>
      <c r="G238" s="59">
        <v>163215.35</v>
      </c>
      <c r="H238" s="59">
        <v>0</v>
      </c>
      <c r="I238" s="59"/>
      <c r="J238" s="62"/>
      <c r="K238" s="61"/>
    </row>
    <row r="239" spans="1:11" s="10" customFormat="1" x14ac:dyDescent="0.25">
      <c r="A239" s="138" t="s">
        <v>499</v>
      </c>
      <c r="B239" s="138" t="s">
        <v>20</v>
      </c>
      <c r="C239" s="162" t="s">
        <v>515</v>
      </c>
      <c r="D239" s="58"/>
      <c r="E239" s="57" t="s">
        <v>124</v>
      </c>
      <c r="F239" s="93" t="s">
        <v>33</v>
      </c>
      <c r="G239" s="59">
        <v>63525</v>
      </c>
      <c r="H239" s="59">
        <v>0</v>
      </c>
      <c r="I239" s="59"/>
      <c r="J239" s="62"/>
      <c r="K239" s="61"/>
    </row>
    <row r="240" spans="1:11" s="10" customFormat="1" x14ac:dyDescent="0.25">
      <c r="A240" s="138" t="s">
        <v>500</v>
      </c>
      <c r="B240" s="138" t="s">
        <v>20</v>
      </c>
      <c r="C240" s="162" t="s">
        <v>516</v>
      </c>
      <c r="D240" s="58"/>
      <c r="E240" s="57" t="s">
        <v>124</v>
      </c>
      <c r="F240" s="93" t="s">
        <v>33</v>
      </c>
      <c r="G240" s="59">
        <v>73730.91</v>
      </c>
      <c r="H240" s="59">
        <v>0</v>
      </c>
      <c r="I240" s="59"/>
      <c r="J240" s="62"/>
      <c r="K240" s="61"/>
    </row>
    <row r="241" spans="1:11" s="10" customFormat="1" x14ac:dyDescent="0.25">
      <c r="A241" s="138" t="s">
        <v>501</v>
      </c>
      <c r="B241" s="138" t="s">
        <v>20</v>
      </c>
      <c r="C241" s="162" t="s">
        <v>517</v>
      </c>
      <c r="D241" s="58"/>
      <c r="E241" s="57" t="s">
        <v>124</v>
      </c>
      <c r="F241" s="93" t="s">
        <v>33</v>
      </c>
      <c r="G241" s="59">
        <v>57206.46</v>
      </c>
      <c r="H241" s="59">
        <v>0</v>
      </c>
      <c r="I241" s="59"/>
      <c r="J241" s="62"/>
      <c r="K241" s="61"/>
    </row>
    <row r="242" spans="1:11" s="10" customFormat="1" x14ac:dyDescent="0.25">
      <c r="A242" s="138" t="s">
        <v>502</v>
      </c>
      <c r="B242" s="138" t="s">
        <v>20</v>
      </c>
      <c r="C242" s="162" t="s">
        <v>518</v>
      </c>
      <c r="D242" s="58"/>
      <c r="E242" s="57" t="s">
        <v>124</v>
      </c>
      <c r="F242" s="93" t="s">
        <v>33</v>
      </c>
      <c r="G242" s="59">
        <v>9588.48</v>
      </c>
      <c r="H242" s="59">
        <v>0</v>
      </c>
      <c r="I242" s="59"/>
      <c r="J242" s="62"/>
      <c r="K242" s="61"/>
    </row>
    <row r="243" spans="1:11" s="10" customFormat="1" x14ac:dyDescent="0.25">
      <c r="A243" s="138" t="s">
        <v>503</v>
      </c>
      <c r="B243" s="138" t="s">
        <v>20</v>
      </c>
      <c r="C243" s="162" t="s">
        <v>519</v>
      </c>
      <c r="D243" s="58"/>
      <c r="E243" s="57" t="s">
        <v>124</v>
      </c>
      <c r="F243" s="93" t="s">
        <v>33</v>
      </c>
      <c r="G243" s="59">
        <v>27652.35</v>
      </c>
      <c r="H243" s="59">
        <v>0</v>
      </c>
      <c r="I243" s="59"/>
      <c r="J243" s="62"/>
      <c r="K243" s="61"/>
    </row>
    <row r="244" spans="1:11" s="10" customFormat="1" x14ac:dyDescent="0.25">
      <c r="A244" s="138" t="s">
        <v>504</v>
      </c>
      <c r="B244" s="138" t="s">
        <v>20</v>
      </c>
      <c r="C244" s="162" t="s">
        <v>520</v>
      </c>
      <c r="D244" s="58"/>
      <c r="E244" s="57" t="s">
        <v>124</v>
      </c>
      <c r="F244" s="93" t="s">
        <v>33</v>
      </c>
      <c r="G244" s="59">
        <v>10269.379999999999</v>
      </c>
      <c r="H244" s="59">
        <v>0</v>
      </c>
      <c r="I244" s="59"/>
      <c r="J244" s="62"/>
      <c r="K244" s="61"/>
    </row>
    <row r="245" spans="1:11" s="10" customFormat="1" x14ac:dyDescent="0.25">
      <c r="A245" s="138" t="s">
        <v>505</v>
      </c>
      <c r="B245" s="138" t="s">
        <v>20</v>
      </c>
      <c r="C245" s="162" t="s">
        <v>521</v>
      </c>
      <c r="D245" s="58"/>
      <c r="E245" s="57" t="s">
        <v>124</v>
      </c>
      <c r="F245" s="93" t="s">
        <v>33</v>
      </c>
      <c r="G245" s="59">
        <v>30000</v>
      </c>
      <c r="H245" s="59">
        <v>0</v>
      </c>
      <c r="I245" s="59"/>
      <c r="J245" s="62"/>
      <c r="K245" s="61"/>
    </row>
    <row r="246" spans="1:11" s="10" customFormat="1" x14ac:dyDescent="0.25">
      <c r="A246" s="138" t="s">
        <v>506</v>
      </c>
      <c r="B246" s="138" t="s">
        <v>20</v>
      </c>
      <c r="C246" s="162" t="s">
        <v>522</v>
      </c>
      <c r="D246" s="58"/>
      <c r="E246" s="57" t="s">
        <v>124</v>
      </c>
      <c r="F246" s="93" t="s">
        <v>33</v>
      </c>
      <c r="G246" s="59">
        <v>5000</v>
      </c>
      <c r="H246" s="59">
        <v>0</v>
      </c>
      <c r="I246" s="59"/>
      <c r="J246" s="62"/>
      <c r="K246" s="61"/>
    </row>
    <row r="247" spans="1:11" s="10" customFormat="1" x14ac:dyDescent="0.25">
      <c r="A247" s="138" t="s">
        <v>507</v>
      </c>
      <c r="B247" s="138" t="s">
        <v>20</v>
      </c>
      <c r="C247" s="162" t="s">
        <v>523</v>
      </c>
      <c r="D247" s="58"/>
      <c r="E247" s="57" t="s">
        <v>124</v>
      </c>
      <c r="F247" s="93" t="s">
        <v>33</v>
      </c>
      <c r="G247" s="59">
        <v>14614.78</v>
      </c>
      <c r="H247" s="59">
        <v>0</v>
      </c>
      <c r="I247" s="59"/>
      <c r="J247" s="62"/>
      <c r="K247" s="61"/>
    </row>
    <row r="248" spans="1:11" s="10" customFormat="1" x14ac:dyDescent="0.25">
      <c r="A248" s="138" t="s">
        <v>508</v>
      </c>
      <c r="B248" s="138" t="s">
        <v>20</v>
      </c>
      <c r="C248" s="162" t="s">
        <v>524</v>
      </c>
      <c r="D248" s="58"/>
      <c r="E248" s="57" t="s">
        <v>124</v>
      </c>
      <c r="F248" s="93" t="s">
        <v>33</v>
      </c>
      <c r="G248" s="59">
        <v>40877.29</v>
      </c>
      <c r="H248" s="59">
        <v>0</v>
      </c>
      <c r="I248" s="59"/>
      <c r="J248" s="62"/>
      <c r="K248" s="61"/>
    </row>
    <row r="249" spans="1:11" s="144" customFormat="1" ht="30" x14ac:dyDescent="0.25">
      <c r="A249" s="270" t="s">
        <v>525</v>
      </c>
      <c r="B249" s="270" t="s">
        <v>20</v>
      </c>
      <c r="C249" s="271" t="s">
        <v>526</v>
      </c>
      <c r="D249" s="272"/>
      <c r="E249" s="273" t="s">
        <v>124</v>
      </c>
      <c r="F249" s="274" t="s">
        <v>5</v>
      </c>
      <c r="G249" s="275">
        <v>974.16</v>
      </c>
      <c r="H249" s="275">
        <v>0</v>
      </c>
      <c r="I249" s="275"/>
      <c r="J249" s="298"/>
      <c r="K249" s="276"/>
    </row>
    <row r="250" spans="1:11" s="144" customFormat="1" x14ac:dyDescent="0.25">
      <c r="A250" s="212" t="s">
        <v>558</v>
      </c>
      <c r="B250" s="212" t="s">
        <v>20</v>
      </c>
      <c r="C250" s="239" t="s">
        <v>560</v>
      </c>
      <c r="D250" s="220"/>
      <c r="E250" s="213" t="s">
        <v>28</v>
      </c>
      <c r="F250" s="221" t="s">
        <v>5</v>
      </c>
      <c r="G250" s="217">
        <v>2336.4</v>
      </c>
      <c r="H250" s="217">
        <v>0</v>
      </c>
      <c r="I250" s="217"/>
      <c r="J250" s="224"/>
      <c r="K250" s="223"/>
    </row>
    <row r="251" spans="1:11" s="144" customFormat="1" x14ac:dyDescent="0.25">
      <c r="A251" s="169" t="s">
        <v>559</v>
      </c>
      <c r="B251" s="169" t="s">
        <v>20</v>
      </c>
      <c r="C251" s="206" t="s">
        <v>561</v>
      </c>
      <c r="D251" s="171"/>
      <c r="E251" s="170" t="s">
        <v>124</v>
      </c>
      <c r="F251" s="173" t="s">
        <v>33</v>
      </c>
      <c r="G251" s="174">
        <v>13928.63</v>
      </c>
      <c r="H251" s="174">
        <v>13928.63</v>
      </c>
      <c r="I251" s="174"/>
      <c r="J251" s="175"/>
      <c r="K251" s="176"/>
    </row>
    <row r="252" spans="1:11" s="116" customFormat="1" x14ac:dyDescent="0.25">
      <c r="A252" s="212" t="s">
        <v>322</v>
      </c>
      <c r="B252" s="212" t="s">
        <v>8</v>
      </c>
      <c r="C252" s="277" t="s">
        <v>319</v>
      </c>
      <c r="D252" s="222"/>
      <c r="E252" s="213" t="s">
        <v>104</v>
      </c>
      <c r="F252" s="221" t="s">
        <v>5</v>
      </c>
      <c r="G252" s="240">
        <v>25750</v>
      </c>
      <c r="H252" s="252">
        <v>23750.9</v>
      </c>
      <c r="I252" s="217"/>
      <c r="J252" s="222"/>
      <c r="K252" s="223"/>
    </row>
    <row r="253" spans="1:11" x14ac:dyDescent="0.25">
      <c r="A253" s="56" t="s">
        <v>323</v>
      </c>
      <c r="B253" s="56" t="s">
        <v>8</v>
      </c>
      <c r="C253" s="78" t="s">
        <v>320</v>
      </c>
      <c r="D253" s="60"/>
      <c r="E253" s="57" t="s">
        <v>124</v>
      </c>
      <c r="F253" s="93" t="s">
        <v>33</v>
      </c>
      <c r="G253" s="84">
        <v>15387.5</v>
      </c>
      <c r="H253" s="91">
        <v>0</v>
      </c>
      <c r="I253" s="59"/>
      <c r="J253" s="75"/>
      <c r="K253" s="76"/>
    </row>
    <row r="254" spans="1:11" x14ac:dyDescent="0.25">
      <c r="A254" s="56" t="s">
        <v>324</v>
      </c>
      <c r="B254" s="56" t="s">
        <v>8</v>
      </c>
      <c r="C254" s="68" t="s">
        <v>321</v>
      </c>
      <c r="D254" s="60"/>
      <c r="E254" s="57" t="s">
        <v>124</v>
      </c>
      <c r="F254" s="93" t="s">
        <v>33</v>
      </c>
      <c r="G254" s="84">
        <v>15387.5</v>
      </c>
      <c r="H254" s="86">
        <v>0</v>
      </c>
      <c r="I254" s="59"/>
      <c r="J254" s="75"/>
      <c r="K254" s="61"/>
    </row>
    <row r="255" spans="1:11" s="116" customFormat="1" x14ac:dyDescent="0.25">
      <c r="A255" s="212" t="s">
        <v>325</v>
      </c>
      <c r="B255" s="212" t="s">
        <v>8</v>
      </c>
      <c r="C255" s="215" t="s">
        <v>41</v>
      </c>
      <c r="D255" s="220"/>
      <c r="E255" s="213" t="s">
        <v>28</v>
      </c>
      <c r="F255" s="221" t="s">
        <v>5</v>
      </c>
      <c r="G255" s="217">
        <v>34000</v>
      </c>
      <c r="H255" s="217">
        <v>19801.259999999998</v>
      </c>
      <c r="I255" s="217"/>
      <c r="J255" s="222"/>
      <c r="K255" s="223"/>
    </row>
    <row r="256" spans="1:11" s="116" customFormat="1" x14ac:dyDescent="0.25">
      <c r="A256" s="212" t="s">
        <v>326</v>
      </c>
      <c r="B256" s="212" t="s">
        <v>8</v>
      </c>
      <c r="C256" s="213" t="s">
        <v>60</v>
      </c>
      <c r="D256" s="220"/>
      <c r="E256" s="213" t="s">
        <v>28</v>
      </c>
      <c r="F256" s="221" t="s">
        <v>5</v>
      </c>
      <c r="G256" s="217">
        <v>34000</v>
      </c>
      <c r="H256" s="217">
        <v>26420.83</v>
      </c>
      <c r="I256" s="217"/>
      <c r="J256" s="222"/>
      <c r="K256" s="223"/>
    </row>
    <row r="257" spans="1:11" x14ac:dyDescent="0.25">
      <c r="A257" s="53" t="s">
        <v>327</v>
      </c>
      <c r="B257" s="53" t="s">
        <v>8</v>
      </c>
      <c r="C257" s="100" t="s">
        <v>61</v>
      </c>
      <c r="D257" s="101"/>
      <c r="E257" s="100" t="s">
        <v>31</v>
      </c>
      <c r="F257" s="102" t="s">
        <v>5</v>
      </c>
      <c r="G257" s="103">
        <v>766.59</v>
      </c>
      <c r="H257" s="103">
        <v>766.59</v>
      </c>
      <c r="I257" s="103"/>
      <c r="J257" s="77"/>
      <c r="K257" s="104"/>
    </row>
    <row r="258" spans="1:11" s="144" customFormat="1" x14ac:dyDescent="0.25">
      <c r="A258" s="212" t="s">
        <v>328</v>
      </c>
      <c r="B258" s="212" t="s">
        <v>8</v>
      </c>
      <c r="C258" s="213" t="s">
        <v>62</v>
      </c>
      <c r="D258" s="220"/>
      <c r="E258" s="213" t="s">
        <v>28</v>
      </c>
      <c r="F258" s="221" t="s">
        <v>5</v>
      </c>
      <c r="G258" s="217">
        <v>1500</v>
      </c>
      <c r="H258" s="217">
        <v>0</v>
      </c>
      <c r="I258" s="217"/>
      <c r="J258" s="222"/>
      <c r="K258" s="223"/>
    </row>
    <row r="259" spans="1:11" s="116" customFormat="1" x14ac:dyDescent="0.25">
      <c r="A259" s="212" t="s">
        <v>329</v>
      </c>
      <c r="B259" s="212" t="s">
        <v>8</v>
      </c>
      <c r="C259" s="213" t="s">
        <v>63</v>
      </c>
      <c r="D259" s="220"/>
      <c r="E259" s="213" t="s">
        <v>28</v>
      </c>
      <c r="F259" s="221" t="s">
        <v>5</v>
      </c>
      <c r="G259" s="217">
        <v>3500</v>
      </c>
      <c r="H259" s="217">
        <v>236.84</v>
      </c>
      <c r="I259" s="217"/>
      <c r="J259" s="222"/>
      <c r="K259" s="223"/>
    </row>
    <row r="260" spans="1:11" s="144" customFormat="1" x14ac:dyDescent="0.25">
      <c r="A260" s="53" t="s">
        <v>330</v>
      </c>
      <c r="B260" s="53" t="s">
        <v>8</v>
      </c>
      <c r="C260" s="100" t="s">
        <v>38</v>
      </c>
      <c r="D260" s="101"/>
      <c r="E260" s="100" t="s">
        <v>105</v>
      </c>
      <c r="F260" s="102" t="s">
        <v>5</v>
      </c>
      <c r="G260" s="103">
        <v>5000</v>
      </c>
      <c r="H260" s="103">
        <v>5000</v>
      </c>
      <c r="I260" s="103"/>
      <c r="J260" s="77"/>
      <c r="K260" s="104"/>
    </row>
    <row r="261" spans="1:11" x14ac:dyDescent="0.25">
      <c r="A261" s="11" t="s">
        <v>331</v>
      </c>
      <c r="B261" s="11" t="s">
        <v>8</v>
      </c>
      <c r="C261" s="110" t="s">
        <v>64</v>
      </c>
      <c r="D261" s="108"/>
      <c r="E261" s="110" t="s">
        <v>28</v>
      </c>
      <c r="F261" s="120" t="s">
        <v>5</v>
      </c>
      <c r="G261" s="111">
        <v>0</v>
      </c>
      <c r="H261" s="111">
        <v>0</v>
      </c>
      <c r="I261" s="111"/>
      <c r="J261" s="125"/>
      <c r="K261" s="113"/>
    </row>
    <row r="262" spans="1:11" x14ac:dyDescent="0.25">
      <c r="A262" s="11" t="s">
        <v>332</v>
      </c>
      <c r="B262" s="11" t="s">
        <v>8</v>
      </c>
      <c r="C262" s="110" t="s">
        <v>65</v>
      </c>
      <c r="D262" s="108"/>
      <c r="E262" s="110" t="s">
        <v>28</v>
      </c>
      <c r="F262" s="120" t="s">
        <v>5</v>
      </c>
      <c r="G262" s="111">
        <v>0</v>
      </c>
      <c r="H262" s="111">
        <v>0</v>
      </c>
      <c r="I262" s="111"/>
      <c r="J262" s="125"/>
      <c r="K262" s="113"/>
    </row>
    <row r="263" spans="1:11" s="6" customFormat="1" x14ac:dyDescent="0.25">
      <c r="A263" s="11" t="s">
        <v>333</v>
      </c>
      <c r="B263" s="11" t="s">
        <v>8</v>
      </c>
      <c r="C263" s="110" t="s">
        <v>66</v>
      </c>
      <c r="D263" s="108"/>
      <c r="E263" s="110" t="s">
        <v>28</v>
      </c>
      <c r="F263" s="120" t="s">
        <v>5</v>
      </c>
      <c r="G263" s="111">
        <v>0</v>
      </c>
      <c r="H263" s="111">
        <v>0</v>
      </c>
      <c r="I263" s="111"/>
      <c r="J263" s="125"/>
      <c r="K263" s="113"/>
    </row>
    <row r="264" spans="1:11" s="144" customFormat="1" x14ac:dyDescent="0.25">
      <c r="A264" s="212" t="s">
        <v>334</v>
      </c>
      <c r="B264" s="212" t="s">
        <v>8</v>
      </c>
      <c r="C264" s="213" t="s">
        <v>67</v>
      </c>
      <c r="D264" s="220"/>
      <c r="E264" s="213" t="s">
        <v>28</v>
      </c>
      <c r="F264" s="221" t="s">
        <v>5</v>
      </c>
      <c r="G264" s="217">
        <v>1250</v>
      </c>
      <c r="H264" s="217">
        <v>0</v>
      </c>
      <c r="I264" s="217"/>
      <c r="J264" s="222"/>
      <c r="K264" s="223"/>
    </row>
    <row r="265" spans="1:11" s="144" customFormat="1" x14ac:dyDescent="0.25">
      <c r="A265" s="212" t="s">
        <v>335</v>
      </c>
      <c r="B265" s="212" t="s">
        <v>8</v>
      </c>
      <c r="C265" s="213" t="s">
        <v>68</v>
      </c>
      <c r="D265" s="220"/>
      <c r="E265" s="213" t="s">
        <v>27</v>
      </c>
      <c r="F265" s="221" t="s">
        <v>33</v>
      </c>
      <c r="G265" s="217">
        <v>13900</v>
      </c>
      <c r="H265" s="217">
        <v>0</v>
      </c>
      <c r="I265" s="217"/>
      <c r="J265" s="222"/>
      <c r="K265" s="223"/>
    </row>
    <row r="266" spans="1:11" x14ac:dyDescent="0.25">
      <c r="A266" s="53" t="s">
        <v>336</v>
      </c>
      <c r="B266" s="53" t="s">
        <v>8</v>
      </c>
      <c r="C266" s="118" t="s">
        <v>101</v>
      </c>
      <c r="D266" s="101"/>
      <c r="E266" s="100" t="s">
        <v>28</v>
      </c>
      <c r="F266" s="102" t="s">
        <v>33</v>
      </c>
      <c r="G266" s="103">
        <v>12100</v>
      </c>
      <c r="H266" s="103">
        <v>12100</v>
      </c>
      <c r="I266" s="103"/>
      <c r="J266" s="77"/>
      <c r="K266" s="104"/>
    </row>
    <row r="267" spans="1:11" s="116" customFormat="1" x14ac:dyDescent="0.25">
      <c r="A267" s="53" t="s">
        <v>337</v>
      </c>
      <c r="B267" s="53" t="s">
        <v>8</v>
      </c>
      <c r="C267" s="207" t="s">
        <v>102</v>
      </c>
      <c r="D267" s="101"/>
      <c r="E267" s="100" t="s">
        <v>28</v>
      </c>
      <c r="F267" s="102" t="s">
        <v>5</v>
      </c>
      <c r="G267" s="103">
        <v>30000</v>
      </c>
      <c r="H267" s="103">
        <v>30000</v>
      </c>
      <c r="I267" s="103"/>
      <c r="J267" s="77"/>
      <c r="K267" s="104"/>
    </row>
    <row r="268" spans="1:11" s="116" customFormat="1" x14ac:dyDescent="0.25">
      <c r="A268" s="53" t="s">
        <v>527</v>
      </c>
      <c r="B268" s="53" t="s">
        <v>8</v>
      </c>
      <c r="C268" s="118" t="s">
        <v>531</v>
      </c>
      <c r="D268" s="101"/>
      <c r="E268" s="100" t="s">
        <v>28</v>
      </c>
      <c r="F268" s="102" t="s">
        <v>5</v>
      </c>
      <c r="G268" s="103">
        <v>64000</v>
      </c>
      <c r="H268" s="103">
        <v>64000</v>
      </c>
      <c r="I268" s="103"/>
      <c r="J268" s="106"/>
      <c r="K268" s="104"/>
    </row>
    <row r="269" spans="1:11" s="116" customFormat="1" x14ac:dyDescent="0.25">
      <c r="A269" s="212" t="s">
        <v>528</v>
      </c>
      <c r="B269" s="212" t="s">
        <v>8</v>
      </c>
      <c r="C269" s="229" t="s">
        <v>532</v>
      </c>
      <c r="D269" s="220"/>
      <c r="E269" s="213" t="s">
        <v>30</v>
      </c>
      <c r="F269" s="221" t="s">
        <v>5</v>
      </c>
      <c r="G269" s="217">
        <v>98288.24</v>
      </c>
      <c r="H269" s="217">
        <v>0</v>
      </c>
      <c r="I269" s="217"/>
      <c r="J269" s="224"/>
      <c r="K269" s="223"/>
    </row>
    <row r="270" spans="1:11" s="116" customFormat="1" x14ac:dyDescent="0.25">
      <c r="A270" s="212" t="s">
        <v>529</v>
      </c>
      <c r="B270" s="212" t="s">
        <v>8</v>
      </c>
      <c r="C270" s="229" t="s">
        <v>533</v>
      </c>
      <c r="D270" s="220"/>
      <c r="E270" s="213" t="s">
        <v>31</v>
      </c>
      <c r="F270" s="221" t="s">
        <v>5</v>
      </c>
      <c r="G270" s="217">
        <v>8000</v>
      </c>
      <c r="H270" s="217">
        <v>0</v>
      </c>
      <c r="I270" s="217"/>
      <c r="J270" s="224"/>
      <c r="K270" s="223"/>
    </row>
    <row r="271" spans="1:11" s="116" customFormat="1" x14ac:dyDescent="0.25">
      <c r="A271" s="138" t="s">
        <v>530</v>
      </c>
      <c r="B271" s="138" t="s">
        <v>8</v>
      </c>
      <c r="C271" s="135" t="s">
        <v>534</v>
      </c>
      <c r="D271" s="58"/>
      <c r="E271" s="57" t="s">
        <v>124</v>
      </c>
      <c r="F271" s="93" t="s">
        <v>33</v>
      </c>
      <c r="G271" s="59">
        <v>469225</v>
      </c>
      <c r="H271" s="59">
        <v>0</v>
      </c>
      <c r="I271" s="59"/>
      <c r="J271" s="62"/>
      <c r="K271" s="61"/>
    </row>
    <row r="272" spans="1:11" s="116" customFormat="1" x14ac:dyDescent="0.25">
      <c r="A272" s="212" t="s">
        <v>562</v>
      </c>
      <c r="B272" s="212" t="s">
        <v>8</v>
      </c>
      <c r="C272" s="213" t="s">
        <v>563</v>
      </c>
      <c r="D272" s="220"/>
      <c r="E272" s="213" t="s">
        <v>26</v>
      </c>
      <c r="F272" s="221" t="s">
        <v>33</v>
      </c>
      <c r="G272" s="217">
        <v>16600</v>
      </c>
      <c r="H272" s="217">
        <v>0</v>
      </c>
      <c r="I272" s="217"/>
      <c r="J272" s="224"/>
      <c r="K272" s="223"/>
    </row>
    <row r="273" spans="1:11" ht="23.25" x14ac:dyDescent="0.35">
      <c r="A273" s="25"/>
      <c r="B273" s="25"/>
      <c r="C273" s="26"/>
      <c r="D273" s="27"/>
      <c r="E273" s="26"/>
      <c r="F273" s="121"/>
      <c r="G273" s="124">
        <f>SUBTOTAL(109,Table6[Max Spend])</f>
        <v>9458794.6600000001</v>
      </c>
      <c r="H273" s="124">
        <f>SUBTOTAL(109,Table6[YTD Expenses])</f>
        <v>2707220.7899999996</v>
      </c>
      <c r="I273" s="28"/>
      <c r="J273" s="29"/>
      <c r="K273" s="29"/>
    </row>
    <row r="275" spans="1:11" x14ac:dyDescent="0.25">
      <c r="E275" s="1" t="s">
        <v>338</v>
      </c>
      <c r="G275" s="9">
        <f>5500000+2750000</f>
        <v>8250000</v>
      </c>
      <c r="H275" s="9">
        <f>5500000+2750000</f>
        <v>8250000</v>
      </c>
      <c r="I275" s="9"/>
      <c r="J275" s="79"/>
    </row>
    <row r="276" spans="1:11" s="8" customFormat="1" x14ac:dyDescent="0.25">
      <c r="C276" s="1"/>
      <c r="E276" s="1" t="s">
        <v>339</v>
      </c>
      <c r="F276" s="122"/>
      <c r="G276" s="81">
        <v>1208794.6599999999</v>
      </c>
      <c r="H276" s="81">
        <v>1208794.6599999999</v>
      </c>
      <c r="I276" s="9"/>
      <c r="J276" s="79"/>
    </row>
    <row r="277" spans="1:11" s="8" customFormat="1" x14ac:dyDescent="0.25">
      <c r="C277" s="1"/>
      <c r="E277" s="1" t="s">
        <v>340</v>
      </c>
      <c r="F277" s="122"/>
      <c r="G277" s="80">
        <f>SUM(G275:G276)</f>
        <v>9458794.6600000001</v>
      </c>
      <c r="H277" s="80">
        <f>SUM(H275:H276)</f>
        <v>9458794.6600000001</v>
      </c>
      <c r="I277" s="9"/>
      <c r="J277" s="79"/>
    </row>
    <row r="278" spans="1:11" s="8" customFormat="1" ht="15.75" thickBot="1" x14ac:dyDescent="0.3">
      <c r="C278" s="1"/>
      <c r="E278" s="1" t="s">
        <v>106</v>
      </c>
      <c r="F278" s="122"/>
      <c r="G278" s="82">
        <f>+G277-Table6[[#Totals],[Max Spend]]</f>
        <v>0</v>
      </c>
      <c r="H278" s="82">
        <f>+H277-Table6[[#Totals],[YTD Expenses]]</f>
        <v>6751573.870000001</v>
      </c>
      <c r="I278" s="9"/>
      <c r="J278" s="79"/>
    </row>
    <row r="279" spans="1:11" s="8" customFormat="1" ht="15.75" thickTop="1" x14ac:dyDescent="0.25">
      <c r="C279" s="1"/>
      <c r="E279" s="1"/>
      <c r="F279" s="122"/>
      <c r="G279" s="9"/>
      <c r="H279" s="9"/>
      <c r="I279" s="9"/>
      <c r="J279" s="79"/>
    </row>
    <row r="280" spans="1:11" x14ac:dyDescent="0.25">
      <c r="A280" s="52"/>
      <c r="B280" s="52"/>
      <c r="C280" s="40" t="s">
        <v>12</v>
      </c>
      <c r="H280" s="9"/>
    </row>
    <row r="281" spans="1:11" s="8" customFormat="1" x14ac:dyDescent="0.25">
      <c r="A281" s="65"/>
      <c r="B281" s="65"/>
      <c r="C281" s="41" t="s">
        <v>45</v>
      </c>
      <c r="E281" s="1"/>
      <c r="F281" s="122"/>
      <c r="G281" s="167"/>
      <c r="H281" s="167"/>
      <c r="J281" s="10"/>
    </row>
    <row r="282" spans="1:11" s="8" customFormat="1" x14ac:dyDescent="0.25">
      <c r="A282" s="64"/>
      <c r="B282" s="64"/>
      <c r="C282" s="41" t="s">
        <v>46</v>
      </c>
      <c r="E282" s="1"/>
      <c r="F282" s="122"/>
      <c r="G282" s="167"/>
      <c r="H282" s="167"/>
      <c r="J282" s="10"/>
    </row>
    <row r="283" spans="1:11" s="8" customFormat="1" x14ac:dyDescent="0.25">
      <c r="A283" s="63"/>
      <c r="B283" s="63"/>
      <c r="C283" s="40" t="s">
        <v>40</v>
      </c>
      <c r="E283" s="1"/>
      <c r="F283" s="122"/>
      <c r="G283" s="167"/>
      <c r="H283" s="167"/>
      <c r="J283" s="10"/>
    </row>
    <row r="284" spans="1:11" x14ac:dyDescent="0.25">
      <c r="A284" s="210"/>
      <c r="B284" s="210"/>
      <c r="C284" s="42" t="s">
        <v>564</v>
      </c>
      <c r="G284" s="167"/>
      <c r="H284" s="167"/>
    </row>
    <row r="285" spans="1:11" x14ac:dyDescent="0.25">
      <c r="A285" s="211"/>
      <c r="B285" s="211"/>
      <c r="C285" s="209" t="s">
        <v>21</v>
      </c>
      <c r="G285" s="167"/>
      <c r="H285" s="167"/>
    </row>
    <row r="286" spans="1:11" x14ac:dyDescent="0.25">
      <c r="G286" s="167"/>
      <c r="H286" s="167"/>
    </row>
    <row r="287" spans="1:11" x14ac:dyDescent="0.25">
      <c r="G287" s="167"/>
      <c r="H287" s="167"/>
    </row>
    <row r="288" spans="1:11" x14ac:dyDescent="0.25">
      <c r="G288" s="167"/>
      <c r="H288" s="167"/>
    </row>
    <row r="289" spans="7:8" x14ac:dyDescent="0.25">
      <c r="G289" s="167"/>
      <c r="H289" s="167"/>
    </row>
    <row r="290" spans="7:8" x14ac:dyDescent="0.25">
      <c r="G290" s="167"/>
      <c r="H290" s="167"/>
    </row>
    <row r="291" spans="7:8" x14ac:dyDescent="0.25">
      <c r="G291" s="167"/>
      <c r="H291" s="167"/>
    </row>
    <row r="292" spans="7:8" x14ac:dyDescent="0.25">
      <c r="G292" s="167"/>
      <c r="H292" s="167"/>
    </row>
    <row r="293" spans="7:8" x14ac:dyDescent="0.25">
      <c r="G293" s="167"/>
      <c r="H293" s="167"/>
    </row>
    <row r="294" spans="7:8" x14ac:dyDescent="0.25">
      <c r="G294" s="167"/>
      <c r="H294" s="167"/>
    </row>
    <row r="295" spans="7:8" x14ac:dyDescent="0.25">
      <c r="G295" s="167"/>
      <c r="H295" s="167"/>
    </row>
    <row r="296" spans="7:8" x14ac:dyDescent="0.25">
      <c r="G296" s="167"/>
      <c r="H296" s="167"/>
    </row>
    <row r="297" spans="7:8" x14ac:dyDescent="0.25">
      <c r="G297" s="167"/>
      <c r="H297" s="167"/>
    </row>
    <row r="298" spans="7:8" x14ac:dyDescent="0.25">
      <c r="G298" s="167"/>
      <c r="H298" s="167"/>
    </row>
    <row r="299" spans="7:8" x14ac:dyDescent="0.25">
      <c r="G299" s="167"/>
      <c r="H299" s="167"/>
    </row>
    <row r="300" spans="7:8" x14ac:dyDescent="0.25">
      <c r="G300" s="167"/>
      <c r="H300" s="167"/>
    </row>
    <row r="301" spans="7:8" x14ac:dyDescent="0.25">
      <c r="H301" s="167"/>
    </row>
    <row r="302" spans="7:8" x14ac:dyDescent="0.25">
      <c r="H302" s="167"/>
    </row>
    <row r="303" spans="7:8" x14ac:dyDescent="0.25">
      <c r="H303" s="167"/>
    </row>
    <row r="304" spans="7:8" x14ac:dyDescent="0.25">
      <c r="H304" s="167"/>
    </row>
    <row r="305" spans="8:8" x14ac:dyDescent="0.25">
      <c r="H305" s="167"/>
    </row>
    <row r="306" spans="8:8" x14ac:dyDescent="0.25">
      <c r="H306" s="167"/>
    </row>
    <row r="307" spans="8:8" x14ac:dyDescent="0.25">
      <c r="H307" s="167"/>
    </row>
    <row r="308" spans="8:8" x14ac:dyDescent="0.25">
      <c r="H308" s="167"/>
    </row>
    <row r="309" spans="8:8" x14ac:dyDescent="0.25">
      <c r="H309" s="167"/>
    </row>
    <row r="310" spans="8:8" x14ac:dyDescent="0.25">
      <c r="H310" s="167"/>
    </row>
    <row r="311" spans="8:8" x14ac:dyDescent="0.25">
      <c r="H311" s="167"/>
    </row>
    <row r="312" spans="8:8" x14ac:dyDescent="0.25">
      <c r="H312" s="167"/>
    </row>
    <row r="313" spans="8:8" x14ac:dyDescent="0.25">
      <c r="H313" s="167"/>
    </row>
    <row r="314" spans="8:8" x14ac:dyDescent="0.25">
      <c r="H314" s="167"/>
    </row>
    <row r="315" spans="8:8" x14ac:dyDescent="0.25">
      <c r="H315" s="167"/>
    </row>
    <row r="316" spans="8:8" x14ac:dyDescent="0.25">
      <c r="H316" s="167"/>
    </row>
    <row r="317" spans="8:8" x14ac:dyDescent="0.25">
      <c r="H317" s="167"/>
    </row>
    <row r="318" spans="8:8" x14ac:dyDescent="0.25">
      <c r="H318" s="167"/>
    </row>
    <row r="319" spans="8:8" x14ac:dyDescent="0.25">
      <c r="H319" s="167"/>
    </row>
    <row r="320" spans="8:8" x14ac:dyDescent="0.25">
      <c r="H320" s="167"/>
    </row>
    <row r="321" spans="8:8" x14ac:dyDescent="0.25">
      <c r="H321" s="167"/>
    </row>
    <row r="322" spans="8:8" x14ac:dyDescent="0.25">
      <c r="H322" s="167"/>
    </row>
    <row r="323" spans="8:8" x14ac:dyDescent="0.25">
      <c r="H323" s="167"/>
    </row>
    <row r="324" spans="8:8" x14ac:dyDescent="0.25">
      <c r="H324" s="167"/>
    </row>
    <row r="325" spans="8:8" x14ac:dyDescent="0.25">
      <c r="H325" s="167"/>
    </row>
    <row r="326" spans="8:8" x14ac:dyDescent="0.25">
      <c r="H326" s="167"/>
    </row>
    <row r="327" spans="8:8" x14ac:dyDescent="0.25">
      <c r="H327" s="167"/>
    </row>
    <row r="328" spans="8:8" x14ac:dyDescent="0.25">
      <c r="H328" s="167"/>
    </row>
    <row r="329" spans="8:8" x14ac:dyDescent="0.25">
      <c r="H329" s="167"/>
    </row>
    <row r="330" spans="8:8" x14ac:dyDescent="0.25">
      <c r="H330" s="167"/>
    </row>
    <row r="331" spans="8:8" x14ac:dyDescent="0.25">
      <c r="H331" s="167"/>
    </row>
    <row r="332" spans="8:8" x14ac:dyDescent="0.25">
      <c r="H332" s="167"/>
    </row>
    <row r="333" spans="8:8" x14ac:dyDescent="0.25">
      <c r="H333" s="167"/>
    </row>
  </sheetData>
  <pageMargins left="0.7" right="0.7" top="0.75" bottom="0.75" header="0.3" footer="0.3"/>
  <pageSetup paperSize="5" scale="58" orientation="landscape" r:id="rId1"/>
  <headerFooter>
    <oddHeader>&amp;C&amp;"-,Bold"&amp;16COUNCIL DISTRICT SERVICE FUND FY2015</oddHeader>
    <oddFooter>Page &amp;P of &amp;N</oddFooter>
  </headerFooter>
  <rowBreaks count="1" manualBreakCount="1">
    <brk id="254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0F6-33D5-4A12-86E5-573624085B12}">
  <dimension ref="A3:C15"/>
  <sheetViews>
    <sheetView workbookViewId="0">
      <selection activeCell="M32" sqref="M32"/>
    </sheetView>
  </sheetViews>
  <sheetFormatPr defaultRowHeight="15" x14ac:dyDescent="0.25"/>
  <cols>
    <col min="1" max="1" width="13.140625" bestFit="1" customWidth="1"/>
    <col min="2" max="2" width="17.7109375" bestFit="1" customWidth="1"/>
    <col min="3" max="3" width="20" bestFit="1" customWidth="1"/>
  </cols>
  <sheetData>
    <row r="3" spans="1:3" x14ac:dyDescent="0.25">
      <c r="A3" s="164" t="s">
        <v>535</v>
      </c>
      <c r="B3" s="8" t="s">
        <v>537</v>
      </c>
      <c r="C3" s="8" t="s">
        <v>538</v>
      </c>
    </row>
    <row r="4" spans="1:3" x14ac:dyDescent="0.25">
      <c r="A4" s="165" t="s">
        <v>17</v>
      </c>
      <c r="B4" s="166">
        <v>889484.15999999992</v>
      </c>
      <c r="C4" s="166">
        <v>308384.34000000003</v>
      </c>
    </row>
    <row r="5" spans="1:3" x14ac:dyDescent="0.25">
      <c r="A5" s="165" t="s">
        <v>18</v>
      </c>
      <c r="B5" s="166">
        <v>1212730.31</v>
      </c>
      <c r="C5" s="166">
        <v>424616.51</v>
      </c>
    </row>
    <row r="6" spans="1:3" x14ac:dyDescent="0.25">
      <c r="A6" s="165" t="s">
        <v>9</v>
      </c>
      <c r="B6" s="166">
        <v>807500</v>
      </c>
      <c r="C6" s="166">
        <v>218625.25</v>
      </c>
    </row>
    <row r="7" spans="1:3" x14ac:dyDescent="0.25">
      <c r="A7" s="165" t="s">
        <v>10</v>
      </c>
      <c r="B7" s="166">
        <v>857396.87999999989</v>
      </c>
      <c r="C7" s="166">
        <v>251342.37000000005</v>
      </c>
    </row>
    <row r="8" spans="1:3" x14ac:dyDescent="0.25">
      <c r="A8" s="165" t="s">
        <v>19</v>
      </c>
      <c r="B8" s="166">
        <v>779931.37</v>
      </c>
      <c r="C8" s="166">
        <v>221054.90000000002</v>
      </c>
    </row>
    <row r="9" spans="1:3" x14ac:dyDescent="0.25">
      <c r="A9" s="165" t="s">
        <v>13</v>
      </c>
      <c r="B9" s="166">
        <v>783884.15</v>
      </c>
      <c r="C9" s="166">
        <v>256893.3</v>
      </c>
    </row>
    <row r="10" spans="1:3" x14ac:dyDescent="0.25">
      <c r="A10" s="165" t="s">
        <v>15</v>
      </c>
      <c r="B10" s="166">
        <v>784580.49000000011</v>
      </c>
      <c r="C10" s="166">
        <v>152866.96</v>
      </c>
    </row>
    <row r="11" spans="1:3" x14ac:dyDescent="0.25">
      <c r="A11" s="165" t="s">
        <v>16</v>
      </c>
      <c r="B11" s="166">
        <v>872981.01000000013</v>
      </c>
      <c r="C11" s="166">
        <v>146827.78</v>
      </c>
    </row>
    <row r="12" spans="1:3" x14ac:dyDescent="0.25">
      <c r="A12" s="165" t="s">
        <v>14</v>
      </c>
      <c r="B12" s="166">
        <v>854586.3899999999</v>
      </c>
      <c r="C12" s="166">
        <v>311640.46000000002</v>
      </c>
    </row>
    <row r="13" spans="1:3" x14ac:dyDescent="0.25">
      <c r="A13" s="165" t="s">
        <v>20</v>
      </c>
      <c r="B13" s="166">
        <v>767065.07000000007</v>
      </c>
      <c r="C13" s="166">
        <v>232892.5</v>
      </c>
    </row>
    <row r="14" spans="1:3" x14ac:dyDescent="0.25">
      <c r="A14" s="165" t="s">
        <v>8</v>
      </c>
      <c r="B14" s="166">
        <v>848654.83000000007</v>
      </c>
      <c r="C14" s="166">
        <v>182076.41999999998</v>
      </c>
    </row>
    <row r="15" spans="1:3" x14ac:dyDescent="0.25">
      <c r="A15" s="165" t="s">
        <v>536</v>
      </c>
      <c r="B15" s="166">
        <v>9458794.6600000001</v>
      </c>
      <c r="C15" s="166">
        <v>2707220.79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3472-41AE-4A3F-B1E5-2460DFE590D9}">
  <dimension ref="A3:C22"/>
  <sheetViews>
    <sheetView workbookViewId="0">
      <selection activeCell="I35" sqref="I35"/>
    </sheetView>
  </sheetViews>
  <sheetFormatPr defaultRowHeight="15" x14ac:dyDescent="0.25"/>
  <cols>
    <col min="1" max="1" width="13.140625" bestFit="1" customWidth="1"/>
    <col min="2" max="2" width="20" bestFit="1" customWidth="1"/>
    <col min="3" max="3" width="17.7109375" bestFit="1" customWidth="1"/>
  </cols>
  <sheetData>
    <row r="3" spans="1:3" x14ac:dyDescent="0.25">
      <c r="A3" s="164" t="s">
        <v>535</v>
      </c>
      <c r="B3" s="8" t="s">
        <v>538</v>
      </c>
      <c r="C3" s="8" t="s">
        <v>537</v>
      </c>
    </row>
    <row r="4" spans="1:3" x14ac:dyDescent="0.25">
      <c r="A4" s="165" t="s">
        <v>105</v>
      </c>
      <c r="B4" s="166">
        <v>82919.7</v>
      </c>
      <c r="C4" s="166">
        <v>87586.4</v>
      </c>
    </row>
    <row r="5" spans="1:3" x14ac:dyDescent="0.25">
      <c r="A5" s="165" t="s">
        <v>31</v>
      </c>
      <c r="B5" s="166">
        <v>25231.059999999998</v>
      </c>
      <c r="C5" s="166">
        <v>36463.21</v>
      </c>
    </row>
    <row r="6" spans="1:3" x14ac:dyDescent="0.25">
      <c r="A6" s="165" t="s">
        <v>75</v>
      </c>
      <c r="B6" s="166">
        <v>98496.55</v>
      </c>
      <c r="C6" s="166">
        <v>127675.19</v>
      </c>
    </row>
    <row r="7" spans="1:3" x14ac:dyDescent="0.25">
      <c r="A7" s="165" t="s">
        <v>69</v>
      </c>
      <c r="B7" s="166">
        <v>59315.8</v>
      </c>
      <c r="C7" s="166">
        <v>112700.8</v>
      </c>
    </row>
    <row r="8" spans="1:3" x14ac:dyDescent="0.25">
      <c r="A8" s="165" t="s">
        <v>104</v>
      </c>
      <c r="B8" s="166">
        <v>46208.83</v>
      </c>
      <c r="C8" s="166">
        <v>60365.56</v>
      </c>
    </row>
    <row r="9" spans="1:3" x14ac:dyDescent="0.25">
      <c r="A9" s="165" t="s">
        <v>28</v>
      </c>
      <c r="B9" s="166">
        <v>1091268.75</v>
      </c>
      <c r="C9" s="166">
        <v>1380515.5299999998</v>
      </c>
    </row>
    <row r="10" spans="1:3" x14ac:dyDescent="0.25">
      <c r="A10" s="165" t="s">
        <v>26</v>
      </c>
      <c r="B10" s="166">
        <v>428671.36000000004</v>
      </c>
      <c r="C10" s="166">
        <v>537323.55000000005</v>
      </c>
    </row>
    <row r="11" spans="1:3" x14ac:dyDescent="0.25">
      <c r="A11" s="165" t="s">
        <v>103</v>
      </c>
      <c r="B11" s="166">
        <v>16613.52</v>
      </c>
      <c r="C11" s="166">
        <v>82110.080000000002</v>
      </c>
    </row>
    <row r="12" spans="1:3" x14ac:dyDescent="0.25">
      <c r="A12" s="165" t="s">
        <v>124</v>
      </c>
      <c r="B12" s="166">
        <v>124890.48</v>
      </c>
      <c r="C12" s="166">
        <v>5697422.6400000006</v>
      </c>
    </row>
    <row r="13" spans="1:3" x14ac:dyDescent="0.25">
      <c r="A13" s="165" t="s">
        <v>76</v>
      </c>
      <c r="B13" s="166">
        <v>10000</v>
      </c>
      <c r="C13" s="166">
        <v>70000</v>
      </c>
    </row>
    <row r="14" spans="1:3" x14ac:dyDescent="0.25">
      <c r="A14" s="165" t="s">
        <v>147</v>
      </c>
      <c r="B14" s="166">
        <v>100000</v>
      </c>
      <c r="C14" s="166">
        <v>100000</v>
      </c>
    </row>
    <row r="15" spans="1:3" x14ac:dyDescent="0.25">
      <c r="A15" s="165" t="s">
        <v>81</v>
      </c>
      <c r="B15" s="166">
        <v>245000</v>
      </c>
      <c r="C15" s="166">
        <v>489183.39</v>
      </c>
    </row>
    <row r="16" spans="1:3" x14ac:dyDescent="0.25">
      <c r="A16" s="165" t="s">
        <v>98</v>
      </c>
      <c r="B16" s="166">
        <v>57207.05</v>
      </c>
      <c r="C16" s="166">
        <v>72992.05</v>
      </c>
    </row>
    <row r="17" spans="1:3" x14ac:dyDescent="0.25">
      <c r="A17" s="165" t="s">
        <v>29</v>
      </c>
      <c r="B17" s="166">
        <v>23497.26</v>
      </c>
      <c r="C17" s="166">
        <v>50035.869999999995</v>
      </c>
    </row>
    <row r="18" spans="1:3" x14ac:dyDescent="0.25">
      <c r="A18" s="165" t="s">
        <v>79</v>
      </c>
      <c r="B18" s="166">
        <v>11573.27</v>
      </c>
      <c r="C18" s="166">
        <v>14591.92</v>
      </c>
    </row>
    <row r="19" spans="1:3" x14ac:dyDescent="0.25">
      <c r="A19" s="165" t="s">
        <v>27</v>
      </c>
      <c r="B19" s="166">
        <v>800</v>
      </c>
      <c r="C19" s="166">
        <v>14700</v>
      </c>
    </row>
    <row r="20" spans="1:3" x14ac:dyDescent="0.25">
      <c r="A20" s="165" t="s">
        <v>30</v>
      </c>
      <c r="B20" s="166">
        <v>261977.16000000003</v>
      </c>
      <c r="C20" s="166">
        <v>483628.47</v>
      </c>
    </row>
    <row r="21" spans="1:3" x14ac:dyDescent="0.25">
      <c r="A21" s="165" t="s">
        <v>539</v>
      </c>
      <c r="B21" s="166">
        <v>23550</v>
      </c>
      <c r="C21" s="166">
        <v>41500</v>
      </c>
    </row>
    <row r="22" spans="1:3" x14ac:dyDescent="0.25">
      <c r="A22" s="165" t="s">
        <v>536</v>
      </c>
      <c r="B22" s="166">
        <v>2707220.7899999996</v>
      </c>
      <c r="C22" s="166">
        <v>9458794.660000002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B0E66F2530642823E27B7C19E3DDD" ma:contentTypeVersion="0" ma:contentTypeDescription="Create a new document." ma:contentTypeScope="" ma:versionID="166642234984cca07f070a7e61095e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D3AD28-ABC3-424F-974D-CE26F9D410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C5FE87-4404-436B-AA65-526EF9D465B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0229CB-19A2-4394-BE34-0E9082064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CDSF Dashboard</vt:lpstr>
      <vt:lpstr>Totals by District</vt:lpstr>
      <vt:lpstr>Totals by Department</vt:lpstr>
      <vt:lpstr>'CDSF Dashboard'!Print_Area</vt:lpstr>
      <vt:lpstr>'CDSF Dashboard'!Print_Titles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Bracco, Frank - FIN</dc:creator>
  <cp:lastModifiedBy>Hamilton, Merrick - FIN</cp:lastModifiedBy>
  <cp:lastPrinted>2019-09-30T17:32:04Z</cp:lastPrinted>
  <dcterms:created xsi:type="dcterms:W3CDTF">2014-06-27T03:00:41Z</dcterms:created>
  <dcterms:modified xsi:type="dcterms:W3CDTF">2020-01-17T15:01:00Z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0x0101002ACB0E66F2530642823E27B7C19E3DDD</vt:lpwstr>
  </property>
</Properties>
</file>